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ansas-my.sharepoint.com/personal/hydro123_home_ku_edu/Documents/Desktop/Index Well Program/CY2024 Report/Tables/"/>
    </mc:Choice>
  </mc:AlternateContent>
  <xr:revisionPtr revIDLastSave="223" documentId="13_ncr:1_{B59410B0-6B4D-48D9-B4EC-CBF0F9D7B836}" xr6:coauthVersionLast="47" xr6:coauthVersionMax="47" xr10:uidLastSave="{067D5644-8722-433D-A39A-9181EE6B5234}"/>
  <bookViews>
    <workbookView xWindow="-120" yWindow="-120" windowWidth="38640" windowHeight="21120" activeTab="5" xr2:uid="{00000000-000D-0000-FFFF-FFFF00000000}"/>
  </bookViews>
  <sheets>
    <sheet name="Lane IW" sheetId="2" r:id="rId1"/>
    <sheet name="Scott IW" sheetId="8" r:id="rId2"/>
    <sheet name="Scott IW - Annual Measurements" sheetId="4" r:id="rId3"/>
    <sheet name="Wallace IW" sheetId="5" r:id="rId4"/>
    <sheet name="Wichita IW" sheetId="6" r:id="rId5"/>
    <sheet name="Wichita 2 IW" sheetId="7" r:id="rId6"/>
  </sheets>
  <definedNames>
    <definedName name="_Ref285693735" localSheetId="2">'Scott IW - Annual Measurements'!$A$1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7" l="1"/>
  <c r="E12" i="7"/>
  <c r="E9" i="7"/>
  <c r="K9" i="5"/>
  <c r="E8" i="7"/>
  <c r="K8" i="5"/>
  <c r="E17" i="7" l="1"/>
  <c r="K17" i="6"/>
  <c r="K18" i="5"/>
  <c r="K14" i="5"/>
  <c r="K12" i="5"/>
  <c r="D17" i="7" l="1"/>
  <c r="J17" i="6"/>
  <c r="J18" i="5"/>
  <c r="D14" i="7"/>
  <c r="D12" i="7"/>
  <c r="J14" i="5" l="1"/>
  <c r="J12" i="5"/>
  <c r="J8" i="5"/>
  <c r="J9" i="5"/>
  <c r="C17" i="7" l="1"/>
  <c r="I17" i="6"/>
  <c r="I18" i="5"/>
  <c r="C14" i="7" l="1"/>
  <c r="I14" i="5"/>
  <c r="I12" i="5"/>
  <c r="I9" i="5" l="1"/>
  <c r="I8" i="5"/>
  <c r="H17" i="6" l="1"/>
  <c r="E17" i="6"/>
  <c r="F17" i="6"/>
  <c r="G17" i="6"/>
  <c r="D17" i="6"/>
  <c r="G18" i="5" l="1"/>
  <c r="H18" i="5"/>
  <c r="H9" i="5" l="1"/>
  <c r="H12" i="5"/>
  <c r="H14" i="5"/>
  <c r="H8" i="5"/>
  <c r="G14" i="5" l="1"/>
  <c r="G12" i="5"/>
  <c r="G8" i="5"/>
  <c r="G9" i="5"/>
  <c r="F18" i="5" l="1"/>
  <c r="E18" i="5" l="1"/>
  <c r="F14" i="5"/>
  <c r="F12" i="5" l="1"/>
  <c r="F8" i="5"/>
  <c r="F9" i="5"/>
  <c r="E14" i="5" l="1"/>
  <c r="E12" i="5"/>
  <c r="E9" i="5"/>
  <c r="E8" i="5"/>
  <c r="D18" i="5" l="1"/>
</calcChain>
</file>

<file path=xl/sharedStrings.xml><?xml version="1.0" encoding="utf-8"?>
<sst xmlns="http://schemas.openxmlformats.org/spreadsheetml/2006/main" count="392" uniqueCount="126">
  <si>
    <t>Minimum Water-Level Elevation</t>
  </si>
  <si>
    <t>Feet</t>
  </si>
  <si>
    <t>Date</t>
  </si>
  <si>
    <t>Maximum Observed Recovery Elevation</t>
  </si>
  <si>
    <t>NA</t>
  </si>
  <si>
    <t>Apparent Recovery</t>
  </si>
  <si>
    <t>Annual Change in Maximum Observed Recovery</t>
  </si>
  <si>
    <t>Recovery Season</t>
  </si>
  <si>
    <t>Start</t>
  </si>
  <si>
    <t>End</t>
  </si>
  <si>
    <t>Length (Days)</t>
  </si>
  <si>
    <t>Pumping During Recovery Season</t>
  </si>
  <si>
    <t>Length of Pumping Season</t>
  </si>
  <si>
    <t>Days</t>
  </si>
  <si>
    <r>
      <t>2-mi Radius Water Use</t>
    </r>
    <r>
      <rPr>
        <vertAlign val="superscript"/>
        <sz val="9"/>
        <color theme="1"/>
        <rFont val="Helvetica Neue"/>
      </rPr>
      <t>a</t>
    </r>
  </si>
  <si>
    <t>Irrigated Acres</t>
  </si>
  <si>
    <t>Total Use (ac-ft)</t>
  </si>
  <si>
    <t>Use per Irrigated Acre (ft)</t>
  </si>
  <si>
    <t>Min</t>
  </si>
  <si>
    <t>Max</t>
  </si>
  <si>
    <t>Elevation</t>
  </si>
  <si>
    <t>&lt; 2,833.4</t>
  </si>
  <si>
    <t>&lt;2,833.4</t>
  </si>
  <si>
    <t xml:space="preserve">Recovery </t>
  </si>
  <si>
    <t xml:space="preserve">Apparent </t>
  </si>
  <si>
    <t>Recovery</t>
  </si>
  <si>
    <t>&gt;2.3 (2008)</t>
  </si>
  <si>
    <t>Annual Change in Max. Recovery</t>
  </si>
  <si>
    <t>Season</t>
  </si>
  <si>
    <t>Pumping in</t>
  </si>
  <si>
    <t>&gt;48.2 (2008)</t>
  </si>
  <si>
    <t xml:space="preserve">Length of </t>
  </si>
  <si>
    <t xml:space="preserve">Pumping </t>
  </si>
  <si>
    <t xml:space="preserve">2-mi Radius </t>
  </si>
  <si>
    <t>Water Use</t>
  </si>
  <si>
    <t>4,132 (2007)</t>
  </si>
  <si>
    <t>4,059.0 (2008)</t>
  </si>
  <si>
    <r>
      <t xml:space="preserve">a </t>
    </r>
    <r>
      <rPr>
        <sz val="10"/>
        <color theme="1"/>
        <rFont val="Times New Roman"/>
        <family val="1"/>
      </rPr>
      <t>Could not confidently identify any pumping periods during recovery.</t>
    </r>
  </si>
  <si>
    <t>WL Elevation (ft)</t>
  </si>
  <si>
    <t>Indicated Annual WL</t>
  </si>
  <si>
    <t>Method</t>
  </si>
  <si>
    <t>Steel tape</t>
  </si>
  <si>
    <t>Transducer</t>
  </si>
  <si>
    <t>a Steel tape measurements are from annual water-level measurement program (http://hercules.kgs.ku.edu/geohydro/wizard/wizardwelldetail.cfm?usgs_id=391404101010701).</t>
  </si>
  <si>
    <t>Irrigation Use Only (ac-ft)</t>
  </si>
  <si>
    <r>
      <t>a</t>
    </r>
    <r>
      <rPr>
        <sz val="10"/>
        <color theme="1"/>
        <rFont val="Times New Roman"/>
        <family val="1"/>
      </rPr>
      <t>2015 Irrigated Acres—4,590, Total use—3,226 ac-ft, Irrigation use—3,174.7 ac-ft, Use per Irrigated Acre—0.69 ft.</t>
    </r>
  </si>
  <si>
    <r>
      <t>a</t>
    </r>
    <r>
      <rPr>
        <sz val="10"/>
        <color theme="1"/>
        <rFont val="Times New Roman"/>
        <family val="1"/>
      </rPr>
      <t>2015 Irrigated Acres—2,850, Total use—3,005.4 ac-ft, Use per Irrigated Acre—1.05 ft</t>
    </r>
  </si>
  <si>
    <t>General characteristics of the Lane County index well hydrograph and local water-use data.</t>
  </si>
  <si>
    <t>General characteristics of the Scott County index well hydrograph and local water-use data.</t>
  </si>
  <si>
    <t>General characteristics of the Wallace County index well hydrograph and local water-use data.</t>
  </si>
  <si>
    <t>General characteristics of the Wichita County index well hydrograph and local water-use data.</t>
  </si>
  <si>
    <t>&gt;2.3</t>
  </si>
  <si>
    <t>&gt;203</t>
  </si>
  <si>
    <t>&gt;48.2</t>
  </si>
  <si>
    <r>
      <t>a</t>
    </r>
    <r>
      <rPr>
        <sz val="10"/>
        <color theme="1"/>
        <rFont val="Times New Roman"/>
        <family val="1"/>
      </rPr>
      <t>2015 Irrigated Acres—2,237, Total use—1,668.0 ac-ft, Use per Irrigated Acre—0.75 ft.</t>
    </r>
  </si>
  <si>
    <t>&lt;8/21/2007</t>
  </si>
  <si>
    <t>4.2 (2019)</t>
  </si>
  <si>
    <t>314 (2019)</t>
  </si>
  <si>
    <t>62 (2019)</t>
  </si>
  <si>
    <t>-0.01 (-0.54)</t>
  </si>
  <si>
    <t>General characteristics of the Wichita County 2 index well hydrograph and local water-use data.</t>
  </si>
  <si>
    <r>
      <t>a</t>
    </r>
    <r>
      <rPr>
        <sz val="10"/>
        <color theme="1"/>
        <rFont val="Times New Roman"/>
        <family val="1"/>
      </rPr>
      <t>2021 Irrigated Acres—4,301, Total use—3,192 ac-ft, Use per Irrigated Acre—0.74 ft</t>
    </r>
  </si>
  <si>
    <t>223 (2022)</t>
  </si>
  <si>
    <t>1.12 (2022)</t>
  </si>
  <si>
    <t>131 (2023)</t>
  </si>
  <si>
    <r>
      <t>Annual water-level measurement</t>
    </r>
    <r>
      <rPr>
        <i/>
        <vertAlign val="superscript"/>
        <sz val="10"/>
        <color theme="1"/>
        <rFont val="Times New Roman"/>
        <family val="1"/>
      </rPr>
      <t>a</t>
    </r>
    <r>
      <rPr>
        <i/>
        <sz val="10"/>
        <color theme="1"/>
        <rFont val="Times New Roman"/>
        <family val="1"/>
      </rPr>
      <t xml:space="preserve"> comparison with transducer measurements, Scott County index well.</t>
    </r>
  </si>
  <si>
    <t>2-mi Radius Water Usea</t>
  </si>
  <si>
    <t xml:space="preserve">Minimum Water-Level </t>
  </si>
  <si>
    <t xml:space="preserve">Maximum Recovery </t>
  </si>
  <si>
    <t>-1.72 (2023)</t>
  </si>
  <si>
    <t>0.63 (2019)</t>
  </si>
  <si>
    <t>0a</t>
  </si>
  <si>
    <t>-0.80</t>
  </si>
  <si>
    <t>-0.67</t>
  </si>
  <si>
    <t>-0.96</t>
  </si>
  <si>
    <t>-1.43</t>
  </si>
  <si>
    <t>-1.16</t>
  </si>
  <si>
    <t>-0.23</t>
  </si>
  <si>
    <t>-0.69</t>
  </si>
  <si>
    <t>-0.09</t>
  </si>
  <si>
    <t>-0.03</t>
  </si>
  <si>
    <t>-0.06</t>
  </si>
  <si>
    <t>-1.13</t>
  </si>
  <si>
    <t>-0.35</t>
  </si>
  <si>
    <t>-1.75</t>
  </si>
  <si>
    <t>-1.06 (-1.10)</t>
  </si>
  <si>
    <t>-0.74 (-0.49)</t>
  </si>
  <si>
    <t>-0.73 (-0.75)</t>
  </si>
  <si>
    <t>-0.94 (-0.98)</t>
  </si>
  <si>
    <t>-1.48 (-1.39)</t>
  </si>
  <si>
    <t>-0.65 (-0.85)</t>
  </si>
  <si>
    <t>-1.36 (-1.03)</t>
  </si>
  <si>
    <t>-0.22 (-0.28)</t>
  </si>
  <si>
    <t>-0.70 (-0.71)</t>
  </si>
  <si>
    <t>-0.14 (-0.14)</t>
  </si>
  <si>
    <t>-0.05 (+0.63)</t>
  </si>
  <si>
    <t>-1.09 (-0.91)</t>
  </si>
  <si>
    <t>-0.45 (-0.41)</t>
  </si>
  <si>
    <t>-1.75 (-1.72)</t>
  </si>
  <si>
    <t>2,852 (2024)</t>
  </si>
  <si>
    <t>1,936 (2024)</t>
  </si>
  <si>
    <t>0.68 (2024)</t>
  </si>
  <si>
    <t>-0.02 (-0.15)</t>
  </si>
  <si>
    <t>-0.61 (NA)</t>
  </si>
  <si>
    <t>0 (2015, 2016, 2019)</t>
  </si>
  <si>
    <r>
      <t>Change (ft)</t>
    </r>
    <r>
      <rPr>
        <b/>
        <vertAlign val="superscript"/>
        <sz val="8"/>
        <color theme="1"/>
        <rFont val="Helvetica Neue"/>
      </rPr>
      <t>b</t>
    </r>
  </si>
  <si>
    <r>
      <t>2835.10</t>
    </r>
    <r>
      <rPr>
        <vertAlign val="superscript"/>
        <sz val="9"/>
        <color theme="1"/>
        <rFont val="Helvetica Neue"/>
      </rPr>
      <t>c</t>
    </r>
  </si>
  <si>
    <r>
      <t>2834.11</t>
    </r>
    <r>
      <rPr>
        <vertAlign val="superscript"/>
        <sz val="9"/>
        <color theme="1"/>
        <rFont val="Helvetica Neue"/>
      </rPr>
      <t>c</t>
    </r>
  </si>
  <si>
    <r>
      <t>2833.31</t>
    </r>
    <r>
      <rPr>
        <vertAlign val="superscript"/>
        <sz val="9"/>
        <color theme="1"/>
        <rFont val="Helvetica Neue"/>
      </rPr>
      <t>c</t>
    </r>
  </si>
  <si>
    <r>
      <t>2832.64</t>
    </r>
    <r>
      <rPr>
        <vertAlign val="superscript"/>
        <sz val="9"/>
        <color theme="1"/>
        <rFont val="Helvetica Neue"/>
      </rPr>
      <t>c</t>
    </r>
  </si>
  <si>
    <r>
      <t>2831.68</t>
    </r>
    <r>
      <rPr>
        <vertAlign val="superscript"/>
        <sz val="9"/>
        <color theme="1"/>
        <rFont val="Helvetica Neue"/>
      </rPr>
      <t>c</t>
    </r>
  </si>
  <si>
    <r>
      <t>2,830.25</t>
    </r>
    <r>
      <rPr>
        <vertAlign val="superscript"/>
        <sz val="9"/>
        <color theme="1"/>
        <rFont val="Helvetica Neue"/>
      </rPr>
      <t>c</t>
    </r>
  </si>
  <si>
    <r>
      <t>2,829.44</t>
    </r>
    <r>
      <rPr>
        <vertAlign val="superscript"/>
        <sz val="9"/>
        <color theme="1"/>
        <rFont val="Helvetica Neue"/>
      </rPr>
      <t>c</t>
    </r>
  </si>
  <si>
    <r>
      <t>2,828.28</t>
    </r>
    <r>
      <rPr>
        <vertAlign val="superscript"/>
        <sz val="9"/>
        <color theme="1"/>
        <rFont val="Helvetica Neue"/>
      </rPr>
      <t>c</t>
    </r>
  </si>
  <si>
    <r>
      <t>2,828.05</t>
    </r>
    <r>
      <rPr>
        <vertAlign val="superscript"/>
        <sz val="9"/>
        <color theme="1"/>
        <rFont val="Helvetica Neue"/>
      </rPr>
      <t>c</t>
    </r>
  </si>
  <si>
    <r>
      <t>2,827.36</t>
    </r>
    <r>
      <rPr>
        <vertAlign val="superscript"/>
        <sz val="9"/>
        <color theme="1"/>
        <rFont val="Helvetica Neue"/>
      </rPr>
      <t>c</t>
    </r>
  </si>
  <si>
    <r>
      <t>2,827.27</t>
    </r>
    <r>
      <rPr>
        <vertAlign val="superscript"/>
        <sz val="9"/>
        <color theme="1"/>
        <rFont val="Helvetica Neue"/>
      </rPr>
      <t>c</t>
    </r>
  </si>
  <si>
    <r>
      <t>2,827.24</t>
    </r>
    <r>
      <rPr>
        <vertAlign val="superscript"/>
        <sz val="9"/>
        <color theme="1"/>
        <rFont val="Helvetica Neue"/>
      </rPr>
      <t>c</t>
    </r>
  </si>
  <si>
    <r>
      <t>2,827.18</t>
    </r>
    <r>
      <rPr>
        <vertAlign val="superscript"/>
        <sz val="9"/>
        <color theme="1"/>
        <rFont val="Helvetica Neue"/>
      </rPr>
      <t>c</t>
    </r>
  </si>
  <si>
    <r>
      <t>2,826.05</t>
    </r>
    <r>
      <rPr>
        <vertAlign val="superscript"/>
        <sz val="9"/>
        <color theme="1"/>
        <rFont val="Helvetica Neue"/>
      </rPr>
      <t>c</t>
    </r>
  </si>
  <si>
    <r>
      <t>2,825.70</t>
    </r>
    <r>
      <rPr>
        <vertAlign val="superscript"/>
        <sz val="9"/>
        <color theme="1"/>
        <rFont val="Helvetica Neue"/>
      </rPr>
      <t>c</t>
    </r>
  </si>
  <si>
    <r>
      <t>2,823.95</t>
    </r>
    <r>
      <rPr>
        <vertAlign val="superscript"/>
        <sz val="9"/>
        <color theme="1"/>
        <rFont val="Helvetica Neue"/>
      </rPr>
      <t>c</t>
    </r>
  </si>
  <si>
    <r>
      <t>2,824.34</t>
    </r>
    <r>
      <rPr>
        <vertAlign val="superscript"/>
        <sz val="9"/>
        <color theme="1"/>
        <rFont val="Helvetica Neue"/>
      </rPr>
      <t>c</t>
    </r>
  </si>
  <si>
    <r>
      <t>2,823.30</t>
    </r>
    <r>
      <rPr>
        <vertAlign val="superscript"/>
        <sz val="9"/>
        <color theme="1"/>
        <rFont val="Helvetica Neue"/>
      </rPr>
      <t>c</t>
    </r>
  </si>
  <si>
    <r>
      <t>b</t>
    </r>
    <r>
      <rPr>
        <sz val="10"/>
        <color theme="1"/>
        <rFont val="Times New Roman"/>
        <family val="1"/>
      </rPr>
      <t xml:space="preserve"> Value in ( ) is the decline in the maximum recovered water level measured by the index well transducer.</t>
    </r>
  </si>
  <si>
    <r>
      <t>c</t>
    </r>
    <r>
      <rPr>
        <sz val="10"/>
        <color theme="1"/>
        <rFont val="Times New Roman"/>
        <family val="1"/>
      </rPr>
      <t xml:space="preserve"> Average of values over time interval 0800–1600.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</si>
</sst>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#,##0.0"/>
    <numFmt numFmtId="167" formatCode="0.0"/>
  </numFmts>
  <fonts count="15">
    <font>
      <sz val="11"/>
      <color theme="1"/>
      <name val="Calibri"/>
      <family val="2"/>
      <scheme val="minor"/>
    </font>
    <font>
      <i/>
      <sz val="10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9"/>
      <color theme="1"/>
      <name val="Helvetica Neue"/>
    </font>
    <font>
      <sz val="9"/>
      <color theme="1"/>
      <name val="Helvetica Neue"/>
    </font>
    <font>
      <vertAlign val="superscript"/>
      <sz val="9"/>
      <color theme="1"/>
      <name val="Helvetica Neue"/>
    </font>
    <font>
      <vertAlign val="superscript"/>
      <sz val="12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i/>
      <vertAlign val="superscript"/>
      <sz val="10"/>
      <color theme="1"/>
      <name val="Times New Roman"/>
      <family val="1"/>
    </font>
    <font>
      <b/>
      <sz val="8"/>
      <color theme="1"/>
      <name val="Helvetica Neue"/>
    </font>
    <font>
      <b/>
      <vertAlign val="superscript"/>
      <sz val="8"/>
      <color theme="1"/>
      <name val="Helvetica Neue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81">
    <xf numFmtId="0" fontId="0" fillId="0" borderId="0" xfId="0"/>
    <xf numFmtId="0" fontId="1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/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14" fontId="5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3" xfId="0" applyBorder="1" applyAlignment="1">
      <alignment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0" fillId="0" borderId="5" xfId="0" applyBorder="1"/>
    <xf numFmtId="0" fontId="14" fillId="0" borderId="1" xfId="0" applyFont="1" applyBorder="1" applyAlignment="1">
      <alignment horizontal="center" vertical="center" wrapText="1"/>
    </xf>
    <xf numFmtId="14" fontId="12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0" fillId="0" borderId="0" xfId="0" applyNumberFormat="1"/>
    <xf numFmtId="2" fontId="12" fillId="0" borderId="3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166" fontId="5" fillId="0" borderId="3" xfId="0" applyNumberFormat="1" applyFont="1" applyBorder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0" fontId="2" fillId="0" borderId="0" xfId="0" applyFont="1"/>
    <xf numFmtId="14" fontId="0" fillId="0" borderId="0" xfId="0" applyNumberFormat="1"/>
    <xf numFmtId="167" fontId="5" fillId="0" borderId="0" xfId="0" applyNumberFormat="1" applyFont="1" applyAlignment="1">
      <alignment horizontal="center" vertical="center" wrapText="1"/>
    </xf>
    <xf numFmtId="167" fontId="5" fillId="0" borderId="3" xfId="0" applyNumberFormat="1" applyFont="1" applyBorder="1" applyAlignment="1">
      <alignment horizontal="center" vertical="center" wrapText="1"/>
    </xf>
    <xf numFmtId="16" fontId="0" fillId="0" borderId="0" xfId="0" applyNumberFormat="1"/>
    <xf numFmtId="0" fontId="5" fillId="0" borderId="0" xfId="1" applyNumberFormat="1" applyFont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 wrapText="1"/>
    </xf>
    <xf numFmtId="166" fontId="5" fillId="0" borderId="4" xfId="0" applyNumberFormat="1" applyFont="1" applyBorder="1" applyAlignment="1">
      <alignment vertical="center" wrapText="1"/>
    </xf>
    <xf numFmtId="166" fontId="0" fillId="0" borderId="0" xfId="0" applyNumberFormat="1"/>
    <xf numFmtId="43" fontId="12" fillId="0" borderId="4" xfId="1" applyFont="1" applyBorder="1" applyAlignment="1">
      <alignment horizontal="center" vertical="center" wrapText="1"/>
    </xf>
    <xf numFmtId="43" fontId="12" fillId="0" borderId="4" xfId="1" applyFont="1" applyFill="1" applyBorder="1" applyAlignment="1">
      <alignment horizontal="center" vertical="center" wrapText="1"/>
    </xf>
    <xf numFmtId="2" fontId="12" fillId="0" borderId="4" xfId="0" applyNumberFormat="1" applyFont="1" applyBorder="1" applyAlignment="1">
      <alignment horizontal="center" vertical="center" wrapText="1"/>
    </xf>
    <xf numFmtId="165" fontId="12" fillId="0" borderId="0" xfId="1" applyNumberFormat="1" applyFont="1" applyBorder="1" applyAlignment="1">
      <alignment vertical="center" wrapText="1"/>
    </xf>
    <xf numFmtId="164" fontId="0" fillId="0" borderId="0" xfId="0" applyNumberFormat="1"/>
    <xf numFmtId="0" fontId="14" fillId="0" borderId="0" xfId="0" applyFont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3" fontId="5" fillId="0" borderId="4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3"/>
  <sheetViews>
    <sheetView workbookViewId="0">
      <selection activeCell="D13" sqref="D13"/>
    </sheetView>
  </sheetViews>
  <sheetFormatPr defaultRowHeight="15"/>
  <cols>
    <col min="4" max="4" width="11.42578125" bestFit="1" customWidth="1"/>
    <col min="5" max="5" width="9.85546875" bestFit="1" customWidth="1"/>
    <col min="9" max="9" width="10.28515625" customWidth="1"/>
    <col min="10" max="10" width="11.85546875" customWidth="1"/>
    <col min="11" max="11" width="9.5703125" bestFit="1" customWidth="1"/>
  </cols>
  <sheetData>
    <row r="1" spans="1:12">
      <c r="A1" s="1" t="s">
        <v>47</v>
      </c>
    </row>
    <row r="2" spans="1:12" ht="15.75" thickBot="1">
      <c r="A2" s="1"/>
    </row>
    <row r="3" spans="1:12" ht="16.5" thickTop="1" thickBot="1">
      <c r="A3" s="7"/>
      <c r="B3" s="8"/>
      <c r="C3" s="48">
        <v>2016</v>
      </c>
      <c r="D3" s="48">
        <v>2017</v>
      </c>
      <c r="E3" s="48">
        <v>2018</v>
      </c>
      <c r="F3" s="48">
        <v>2019</v>
      </c>
      <c r="G3" s="48">
        <v>2020</v>
      </c>
      <c r="H3" s="48">
        <v>2021</v>
      </c>
      <c r="I3" s="48">
        <v>2022</v>
      </c>
      <c r="J3" s="48">
        <v>2023</v>
      </c>
      <c r="K3" s="48">
        <v>2024</v>
      </c>
      <c r="L3" s="48">
        <v>2025</v>
      </c>
    </row>
    <row r="4" spans="1:12" ht="32.25" customHeight="1">
      <c r="A4" s="61" t="s">
        <v>0</v>
      </c>
      <c r="B4" s="2" t="s">
        <v>1</v>
      </c>
      <c r="C4" s="4">
        <v>2766.7400684416789</v>
      </c>
      <c r="D4" s="4">
        <v>2766.8388003036275</v>
      </c>
      <c r="E4" s="4">
        <v>2766.9151694092975</v>
      </c>
      <c r="F4" s="4">
        <v>2767.4918525328958</v>
      </c>
      <c r="G4" s="4">
        <v>2767.7149746390319</v>
      </c>
      <c r="H4" s="4">
        <v>2768.3220615896757</v>
      </c>
      <c r="I4" s="4">
        <v>2767.5808945936064</v>
      </c>
      <c r="J4" s="4">
        <v>2767.7790918831734</v>
      </c>
      <c r="K4" s="4">
        <v>2768.0970116030667</v>
      </c>
      <c r="L4" s="2"/>
    </row>
    <row r="5" spans="1:12" ht="15.75" thickBot="1">
      <c r="A5" s="62"/>
      <c r="B5" s="5" t="s">
        <v>2</v>
      </c>
      <c r="C5" s="10">
        <v>42630.75</v>
      </c>
      <c r="D5" s="10">
        <v>43002.958333333336</v>
      </c>
      <c r="E5" s="10">
        <v>43351.375</v>
      </c>
      <c r="F5" s="10">
        <v>43520.333333333336</v>
      </c>
      <c r="G5" s="10">
        <v>44033.416666666664</v>
      </c>
      <c r="H5" s="10">
        <v>44451.875</v>
      </c>
      <c r="I5" s="10">
        <v>44875.125</v>
      </c>
      <c r="J5" s="10">
        <v>45076.833333333336</v>
      </c>
      <c r="K5" s="10">
        <v>45488.958333333336</v>
      </c>
      <c r="L5" s="10"/>
    </row>
    <row r="6" spans="1:12" ht="32.25" customHeight="1">
      <c r="A6" s="61" t="s">
        <v>3</v>
      </c>
      <c r="B6" s="2" t="s">
        <v>1</v>
      </c>
      <c r="C6" s="2" t="s">
        <v>4</v>
      </c>
      <c r="D6" s="4">
        <v>2767.7659822366013</v>
      </c>
      <c r="E6" s="4">
        <v>2768.2864505468224</v>
      </c>
      <c r="F6" s="4">
        <v>2768.806410703105</v>
      </c>
      <c r="G6" s="4">
        <v>2769.7376564887272</v>
      </c>
      <c r="H6" s="4">
        <v>2769.1040188024049</v>
      </c>
      <c r="I6" s="4">
        <v>2769.0743147389926</v>
      </c>
      <c r="J6" s="4">
        <v>2768.308753601787</v>
      </c>
      <c r="K6" s="4">
        <v>2768.6202514275737</v>
      </c>
      <c r="L6" s="44"/>
    </row>
    <row r="7" spans="1:12" ht="15.75" thickBot="1">
      <c r="A7" s="62"/>
      <c r="B7" s="5" t="s">
        <v>2</v>
      </c>
      <c r="C7" s="5" t="s">
        <v>4</v>
      </c>
      <c r="D7" s="10">
        <v>42858.625</v>
      </c>
      <c r="E7" s="10">
        <v>43462.708333333336</v>
      </c>
      <c r="F7" s="10">
        <v>43604.208333333336</v>
      </c>
      <c r="G7" s="10">
        <v>43910.291666666664</v>
      </c>
      <c r="H7" s="10">
        <v>44367</v>
      </c>
      <c r="I7" s="10">
        <v>44663.125</v>
      </c>
      <c r="J7" s="10">
        <v>45015.666666666664</v>
      </c>
      <c r="K7" s="10">
        <v>45398.083333333336</v>
      </c>
      <c r="L7" s="10"/>
    </row>
    <row r="8" spans="1:12" ht="24.75" thickBot="1">
      <c r="A8" s="11" t="s">
        <v>5</v>
      </c>
      <c r="B8" s="5" t="s">
        <v>1</v>
      </c>
      <c r="C8" s="5" t="s">
        <v>4</v>
      </c>
      <c r="D8" s="36">
        <v>1.0259137949224169</v>
      </c>
      <c r="E8" s="36">
        <v>1.4476502431948575</v>
      </c>
      <c r="F8" s="36">
        <v>1.8912412938075249</v>
      </c>
      <c r="G8" s="36">
        <v>2.245803955831434</v>
      </c>
      <c r="H8" s="36">
        <v>1.3890441633730006</v>
      </c>
      <c r="I8" s="36">
        <v>0.75225314931685716</v>
      </c>
      <c r="J8" s="36">
        <v>0.72785900818053051</v>
      </c>
      <c r="K8" s="36">
        <v>0.83941299488242294</v>
      </c>
      <c r="L8" s="45"/>
    </row>
    <row r="9" spans="1:12" ht="60.75" thickBot="1">
      <c r="A9" s="11" t="s">
        <v>6</v>
      </c>
      <c r="B9" s="5" t="s">
        <v>1</v>
      </c>
      <c r="C9" s="5" t="s">
        <v>4</v>
      </c>
      <c r="D9" s="5" t="s">
        <v>4</v>
      </c>
      <c r="E9" s="36">
        <v>0.52046831022107654</v>
      </c>
      <c r="F9" s="36">
        <v>0.51996015628265013</v>
      </c>
      <c r="G9" s="36">
        <v>0.9312457856221954</v>
      </c>
      <c r="H9" s="36">
        <v>-0.63363768632234496</v>
      </c>
      <c r="I9" s="36">
        <v>-2.9704063412282267E-2</v>
      </c>
      <c r="J9" s="36">
        <v>-0.7655611372056228</v>
      </c>
      <c r="K9" s="36">
        <v>0.31149782578677332</v>
      </c>
      <c r="L9" s="45"/>
    </row>
    <row r="10" spans="1:12">
      <c r="A10" s="61" t="s">
        <v>7</v>
      </c>
      <c r="B10" s="2" t="s">
        <v>8</v>
      </c>
      <c r="C10" s="2" t="s">
        <v>4</v>
      </c>
      <c r="D10" s="12">
        <v>42622</v>
      </c>
      <c r="E10" s="12">
        <v>43001</v>
      </c>
      <c r="F10" s="12">
        <v>43347</v>
      </c>
      <c r="G10" s="12">
        <v>43720</v>
      </c>
      <c r="H10" s="12">
        <v>44089</v>
      </c>
      <c r="I10" s="12">
        <v>44469</v>
      </c>
      <c r="J10" s="12">
        <v>44880</v>
      </c>
      <c r="K10" s="12">
        <v>45163</v>
      </c>
      <c r="L10" s="12">
        <v>45489</v>
      </c>
    </row>
    <row r="11" spans="1:12">
      <c r="A11" s="63"/>
      <c r="B11" s="2" t="s">
        <v>9</v>
      </c>
      <c r="C11" s="2" t="s">
        <v>4</v>
      </c>
      <c r="D11" s="12">
        <v>42890</v>
      </c>
      <c r="E11" s="12">
        <v>43174</v>
      </c>
      <c r="F11" s="12">
        <v>43650</v>
      </c>
      <c r="G11" s="12">
        <v>43955</v>
      </c>
      <c r="H11" s="12">
        <v>44367</v>
      </c>
      <c r="I11" s="12">
        <v>44665</v>
      </c>
      <c r="J11" s="12">
        <v>45016</v>
      </c>
      <c r="K11" s="12">
        <v>45398</v>
      </c>
      <c r="L11" s="12"/>
    </row>
    <row r="12" spans="1:12" ht="24.75" thickBot="1">
      <c r="A12" s="62"/>
      <c r="B12" s="5" t="s">
        <v>10</v>
      </c>
      <c r="C12" s="5" t="s">
        <v>4</v>
      </c>
      <c r="D12" s="5">
        <v>268</v>
      </c>
      <c r="E12" s="5">
        <v>173</v>
      </c>
      <c r="F12" s="5">
        <v>303</v>
      </c>
      <c r="G12" s="5">
        <v>235</v>
      </c>
      <c r="H12" s="5">
        <v>278</v>
      </c>
      <c r="I12" s="5">
        <v>196</v>
      </c>
      <c r="J12" s="5">
        <v>136</v>
      </c>
      <c r="K12" s="5">
        <v>235</v>
      </c>
      <c r="L12" s="5"/>
    </row>
    <row r="13" spans="1:12" ht="48.75" thickBot="1">
      <c r="A13" s="11" t="s">
        <v>11</v>
      </c>
      <c r="B13" s="5" t="s">
        <v>10</v>
      </c>
      <c r="C13" s="5" t="s">
        <v>4</v>
      </c>
      <c r="D13" s="5">
        <v>17</v>
      </c>
      <c r="E13" s="5">
        <v>54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10</v>
      </c>
      <c r="L13" s="5"/>
    </row>
    <row r="14" spans="1:12" ht="36.75" thickBot="1">
      <c r="A14" s="11" t="s">
        <v>12</v>
      </c>
      <c r="B14" s="5" t="s">
        <v>13</v>
      </c>
      <c r="C14" s="5" t="s">
        <v>4</v>
      </c>
      <c r="D14" s="5">
        <v>111</v>
      </c>
      <c r="E14" s="5">
        <v>173</v>
      </c>
      <c r="F14" s="5">
        <v>70</v>
      </c>
      <c r="G14" s="5">
        <v>134</v>
      </c>
      <c r="H14" s="5">
        <v>102</v>
      </c>
      <c r="I14" s="5">
        <v>215</v>
      </c>
      <c r="J14" s="5">
        <v>147</v>
      </c>
      <c r="K14" s="5">
        <v>91</v>
      </c>
      <c r="L14" s="5"/>
    </row>
    <row r="15" spans="1:12" ht="24">
      <c r="A15" s="61" t="s">
        <v>66</v>
      </c>
      <c r="B15" s="2" t="s">
        <v>15</v>
      </c>
      <c r="C15" s="3">
        <v>2034</v>
      </c>
      <c r="D15" s="3">
        <v>2035</v>
      </c>
      <c r="E15" s="3">
        <v>1938</v>
      </c>
      <c r="F15" s="3">
        <v>1842</v>
      </c>
      <c r="G15" s="3">
        <v>1925</v>
      </c>
      <c r="H15" s="3">
        <v>2419</v>
      </c>
      <c r="I15" s="3">
        <v>1706</v>
      </c>
      <c r="J15" s="3">
        <v>1950</v>
      </c>
      <c r="K15" s="3">
        <v>1674</v>
      </c>
      <c r="L15" s="3"/>
    </row>
    <row r="16" spans="1:12" ht="24">
      <c r="A16" s="63"/>
      <c r="B16" s="2" t="s">
        <v>16</v>
      </c>
      <c r="C16" s="3">
        <v>1589</v>
      </c>
      <c r="D16" s="3">
        <v>1073</v>
      </c>
      <c r="E16" s="3">
        <v>1069</v>
      </c>
      <c r="F16" s="3">
        <v>807</v>
      </c>
      <c r="G16" s="3">
        <v>1381</v>
      </c>
      <c r="H16" s="3">
        <v>1148</v>
      </c>
      <c r="I16" s="3">
        <v>1447</v>
      </c>
      <c r="J16" s="3">
        <v>1042</v>
      </c>
      <c r="K16" s="3">
        <v>1037</v>
      </c>
      <c r="L16" s="3"/>
    </row>
    <row r="17" spans="1:16" ht="36.75" thickBot="1">
      <c r="A17" s="62"/>
      <c r="B17" s="5" t="s">
        <v>17</v>
      </c>
      <c r="C17" s="5">
        <v>0.78</v>
      </c>
      <c r="D17" s="36">
        <v>0.52727272727272723</v>
      </c>
      <c r="E17" s="36">
        <v>0.55159958720330238</v>
      </c>
      <c r="F17" s="36">
        <v>0.43811074918566772</v>
      </c>
      <c r="G17" s="36">
        <v>0.71740259740259738</v>
      </c>
      <c r="H17" s="36">
        <v>0.47457627118644069</v>
      </c>
      <c r="I17" s="36">
        <v>0.84818288393903873</v>
      </c>
      <c r="J17" s="36">
        <v>0.53435897435897439</v>
      </c>
      <c r="K17" s="36">
        <v>0.61947431302270017</v>
      </c>
      <c r="L17" s="36"/>
    </row>
    <row r="18" spans="1:16" ht="18.75">
      <c r="A18" s="13" t="s">
        <v>54</v>
      </c>
    </row>
    <row r="20" spans="1:16">
      <c r="O20" s="46"/>
      <c r="P20" s="46"/>
    </row>
    <row r="21" spans="1:16">
      <c r="O21" s="46"/>
      <c r="P21" s="46"/>
    </row>
    <row r="22" spans="1:16">
      <c r="O22" s="46"/>
      <c r="P22" s="46"/>
    </row>
    <row r="23" spans="1:16">
      <c r="O23" s="46"/>
      <c r="P23" s="46"/>
    </row>
  </sheetData>
  <mergeCells count="4">
    <mergeCell ref="A4:A5"/>
    <mergeCell ref="A6:A7"/>
    <mergeCell ref="A10:A12"/>
    <mergeCell ref="A15:A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DC900-662F-47F8-8C7C-BAFF945761B3}">
  <dimension ref="A1:W43"/>
  <sheetViews>
    <sheetView workbookViewId="0">
      <selection activeCell="V14" sqref="V14:V16"/>
    </sheetView>
  </sheetViews>
  <sheetFormatPr defaultColWidth="8.7109375" defaultRowHeight="15"/>
  <cols>
    <col min="3" max="20" width="12.42578125" bestFit="1" customWidth="1"/>
    <col min="21" max="21" width="12.42578125" customWidth="1"/>
  </cols>
  <sheetData>
    <row r="1" spans="1:23">
      <c r="A1" s="1" t="s">
        <v>48</v>
      </c>
    </row>
    <row r="2" spans="1:23" ht="15.75" thickBot="1">
      <c r="A2" s="1"/>
      <c r="D2" s="27"/>
      <c r="E2" s="27"/>
      <c r="F2" s="27"/>
      <c r="G2" s="27"/>
      <c r="H2" s="27"/>
    </row>
    <row r="3" spans="1:23" ht="16.5" thickTop="1" thickBot="1">
      <c r="A3" s="7"/>
      <c r="B3" s="8"/>
      <c r="C3" s="8">
        <v>2007</v>
      </c>
      <c r="D3" s="28">
        <v>2008</v>
      </c>
      <c r="E3" s="28">
        <v>2009</v>
      </c>
      <c r="F3" s="28">
        <v>2010</v>
      </c>
      <c r="G3" s="28">
        <v>2011</v>
      </c>
      <c r="H3" s="28">
        <v>2012</v>
      </c>
      <c r="I3" s="8">
        <v>2013</v>
      </c>
      <c r="J3" s="8">
        <v>2014</v>
      </c>
      <c r="K3" s="8">
        <v>2015</v>
      </c>
      <c r="L3" s="8">
        <v>2016</v>
      </c>
      <c r="M3" s="8">
        <v>2017</v>
      </c>
      <c r="N3" s="8">
        <v>2018</v>
      </c>
      <c r="O3" s="8">
        <v>2019</v>
      </c>
      <c r="P3" s="8">
        <v>2020</v>
      </c>
      <c r="Q3" s="8">
        <v>2021</v>
      </c>
      <c r="R3" s="8">
        <v>2022</v>
      </c>
      <c r="S3" s="8">
        <v>2023</v>
      </c>
      <c r="T3" s="8">
        <v>2024</v>
      </c>
      <c r="U3" s="8">
        <v>2025</v>
      </c>
      <c r="V3" s="8" t="s">
        <v>18</v>
      </c>
      <c r="W3" s="8" t="s">
        <v>19</v>
      </c>
    </row>
    <row r="4" spans="1:23" ht="36">
      <c r="A4" s="9" t="s">
        <v>67</v>
      </c>
      <c r="B4" s="19" t="s">
        <v>1</v>
      </c>
      <c r="C4" s="19" t="s">
        <v>21</v>
      </c>
      <c r="D4" s="52">
        <v>2832.0701308821835</v>
      </c>
      <c r="E4" s="52">
        <v>2831.0679299331737</v>
      </c>
      <c r="F4" s="52">
        <v>2830.7251330156005</v>
      </c>
      <c r="G4" s="52">
        <v>2829.2754594864568</v>
      </c>
      <c r="H4" s="52">
        <v>2828.336720646827</v>
      </c>
      <c r="I4" s="52">
        <v>2827.1136729373543</v>
      </c>
      <c r="J4" s="52">
        <v>2825.4371168366961</v>
      </c>
      <c r="K4" s="53">
        <v>2825.0795674955152</v>
      </c>
      <c r="L4" s="52">
        <v>2825.3413000191822</v>
      </c>
      <c r="M4" s="52">
        <v>2824.808650145379</v>
      </c>
      <c r="N4" s="52">
        <v>2824.3805453201767</v>
      </c>
      <c r="O4" s="52">
        <v>2825.1817588456506</v>
      </c>
      <c r="P4" s="52">
        <v>2823.99136437995</v>
      </c>
      <c r="Q4" s="52">
        <v>2823.3028620117052</v>
      </c>
      <c r="R4" s="52">
        <v>2821.8977360891831</v>
      </c>
      <c r="S4" s="52">
        <v>2821.4559289196109</v>
      </c>
      <c r="T4" s="59">
        <v>2821.3818065417017</v>
      </c>
      <c r="U4" s="49"/>
      <c r="V4" s="49">
        <v>2821.3818065417017</v>
      </c>
      <c r="W4" s="20" t="s">
        <v>22</v>
      </c>
    </row>
    <row r="5" spans="1:23" ht="15.75" thickBot="1">
      <c r="A5" s="11" t="s">
        <v>20</v>
      </c>
      <c r="B5" s="5" t="s">
        <v>2</v>
      </c>
      <c r="C5" s="10">
        <v>39391</v>
      </c>
      <c r="D5" s="29">
        <v>39696.5</v>
      </c>
      <c r="E5" s="29">
        <v>40055.416666666701</v>
      </c>
      <c r="F5" s="29">
        <v>40414.375115740702</v>
      </c>
      <c r="G5" s="29">
        <v>40784.125821759299</v>
      </c>
      <c r="H5" s="29">
        <v>41159.375000009197</v>
      </c>
      <c r="I5" s="29">
        <v>41524.500115740702</v>
      </c>
      <c r="J5" s="29">
        <v>41882.583333333299</v>
      </c>
      <c r="K5" s="29">
        <v>42258.125</v>
      </c>
      <c r="L5" s="29">
        <v>42607.375</v>
      </c>
      <c r="M5" s="29">
        <v>42983.375</v>
      </c>
      <c r="N5" s="29">
        <v>43340.541666666701</v>
      </c>
      <c r="O5" s="29">
        <v>43716.333333333299</v>
      </c>
      <c r="P5" s="29">
        <v>44071.958333333299</v>
      </c>
      <c r="Q5" s="29">
        <v>44443.416666666701</v>
      </c>
      <c r="R5" s="29">
        <v>44871.458333333299</v>
      </c>
      <c r="S5" s="29">
        <v>45178.375</v>
      </c>
      <c r="T5" s="10">
        <v>45529.958333333336</v>
      </c>
      <c r="U5" s="10"/>
      <c r="V5" s="5">
        <v>2024</v>
      </c>
      <c r="W5" s="5">
        <v>2007</v>
      </c>
    </row>
    <row r="6" spans="1:23" ht="24">
      <c r="A6" s="9" t="s">
        <v>68</v>
      </c>
      <c r="B6" s="19" t="s">
        <v>1</v>
      </c>
      <c r="C6" s="19" t="s">
        <v>4</v>
      </c>
      <c r="D6" s="54">
        <v>2835.6501967563909</v>
      </c>
      <c r="E6" s="54">
        <v>2834.5502947956866</v>
      </c>
      <c r="F6" s="54">
        <v>2834.0573974088757</v>
      </c>
      <c r="G6" s="54">
        <v>2833.3053997019852</v>
      </c>
      <c r="H6" s="54">
        <v>2832.327839977128</v>
      </c>
      <c r="I6" s="54">
        <v>2830.937270283232</v>
      </c>
      <c r="J6" s="54">
        <v>2830.085754289943</v>
      </c>
      <c r="K6" s="54">
        <v>2829.0589823559085</v>
      </c>
      <c r="L6" s="54">
        <v>2828.7788416092462</v>
      </c>
      <c r="M6" s="54">
        <v>2828.0694016722409</v>
      </c>
      <c r="N6" s="54">
        <v>2827.9272858123591</v>
      </c>
      <c r="O6" s="54">
        <v>2828.5596391665772</v>
      </c>
      <c r="P6" s="54">
        <v>2828.0167902438598</v>
      </c>
      <c r="Q6" s="54">
        <v>2827.1035544656602</v>
      </c>
      <c r="R6" s="54">
        <v>2826.6904058740224</v>
      </c>
      <c r="S6" s="54">
        <v>2824.9672721854804</v>
      </c>
      <c r="T6" s="60">
        <v>2824.8212339476549</v>
      </c>
      <c r="U6" s="50"/>
      <c r="V6" s="49">
        <v>2824.8212339476549</v>
      </c>
      <c r="W6" s="18">
        <v>2835.6501967563909</v>
      </c>
    </row>
    <row r="7" spans="1:23" ht="15.75" thickBot="1">
      <c r="A7" s="11" t="s">
        <v>20</v>
      </c>
      <c r="B7" s="5" t="s">
        <v>2</v>
      </c>
      <c r="C7" s="5" t="s">
        <v>4</v>
      </c>
      <c r="D7" s="29">
        <v>39511.666666666701</v>
      </c>
      <c r="E7" s="29">
        <v>39853.208333333299</v>
      </c>
      <c r="F7" s="29">
        <v>40269.750115740702</v>
      </c>
      <c r="G7" s="29">
        <v>40613.250057870398</v>
      </c>
      <c r="H7" s="29">
        <v>40967.541666713201</v>
      </c>
      <c r="I7" s="29">
        <v>41342.208449074104</v>
      </c>
      <c r="J7" s="29">
        <v>41711.666782407403</v>
      </c>
      <c r="K7" s="29">
        <v>42057.333333333299</v>
      </c>
      <c r="L7" s="29">
        <v>42427.708333333299</v>
      </c>
      <c r="M7" s="29">
        <v>42890.708333333299</v>
      </c>
      <c r="N7" s="29">
        <v>43174.708333333299</v>
      </c>
      <c r="O7" s="29">
        <v>43637.125</v>
      </c>
      <c r="P7" s="29">
        <v>43909.583333333299</v>
      </c>
      <c r="Q7" s="29">
        <v>44284.708333333299</v>
      </c>
      <c r="R7" s="29">
        <v>44649.5</v>
      </c>
      <c r="S7" s="29">
        <v>45004.75</v>
      </c>
      <c r="T7" s="10">
        <v>45375.666666666664</v>
      </c>
      <c r="U7" s="10"/>
      <c r="V7" s="5">
        <v>2024</v>
      </c>
      <c r="W7" s="5">
        <v>2008</v>
      </c>
    </row>
    <row r="8" spans="1:23">
      <c r="A8" s="9" t="s">
        <v>24</v>
      </c>
      <c r="B8" s="64" t="s">
        <v>1</v>
      </c>
      <c r="C8" s="64" t="s">
        <v>4</v>
      </c>
      <c r="D8" s="67" t="s">
        <v>51</v>
      </c>
      <c r="E8" s="70">
        <v>2.48016391350302</v>
      </c>
      <c r="F8" s="70">
        <v>2.9894674757019857</v>
      </c>
      <c r="G8" s="70">
        <v>2.5802666863846753</v>
      </c>
      <c r="H8" s="70">
        <v>3.0523804906711121</v>
      </c>
      <c r="I8" s="70">
        <v>2.6005496364050487</v>
      </c>
      <c r="J8" s="70">
        <v>2.9720813525887024</v>
      </c>
      <c r="K8" s="70">
        <v>3.6218655192124061</v>
      </c>
      <c r="L8" s="70">
        <v>3.6992741137310077</v>
      </c>
      <c r="M8" s="70">
        <v>2.7281016530587294</v>
      </c>
      <c r="N8" s="70">
        <v>3.1186356669800261</v>
      </c>
      <c r="O8" s="70">
        <v>4.1790938464005194</v>
      </c>
      <c r="P8" s="70">
        <v>2.8350313982091393</v>
      </c>
      <c r="Q8" s="70">
        <v>3.1121900857101537</v>
      </c>
      <c r="R8" s="70">
        <v>3.3875438623172158</v>
      </c>
      <c r="S8" s="70">
        <v>3.06953609629727</v>
      </c>
      <c r="T8" s="70">
        <v>3.3648187979060822</v>
      </c>
      <c r="U8" s="49"/>
      <c r="V8" s="64" t="s">
        <v>26</v>
      </c>
      <c r="W8" s="64" t="s">
        <v>56</v>
      </c>
    </row>
    <row r="9" spans="1:23" ht="15.75" thickBot="1">
      <c r="A9" s="11" t="s">
        <v>25</v>
      </c>
      <c r="B9" s="66"/>
      <c r="C9" s="66"/>
      <c r="D9" s="69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40"/>
      <c r="V9" s="66"/>
      <c r="W9" s="66"/>
    </row>
    <row r="10" spans="1:23" ht="48.75" thickBot="1">
      <c r="A10" s="11" t="s">
        <v>27</v>
      </c>
      <c r="B10" s="5" t="s">
        <v>1</v>
      </c>
      <c r="C10" s="5" t="s">
        <v>4</v>
      </c>
      <c r="D10" s="31" t="s">
        <v>4</v>
      </c>
      <c r="E10" s="34">
        <v>-1.099901960704301</v>
      </c>
      <c r="F10" s="34">
        <v>-0.49289738681090967</v>
      </c>
      <c r="G10" s="34">
        <v>-0.75199770689050638</v>
      </c>
      <c r="H10" s="34">
        <v>-0.97755972485720122</v>
      </c>
      <c r="I10" s="34">
        <v>-1.3905696938959409</v>
      </c>
      <c r="J10" s="34">
        <v>-0.85151599328901284</v>
      </c>
      <c r="K10" s="34">
        <v>-1.0267719340345138</v>
      </c>
      <c r="L10" s="34">
        <v>-0.28014074666225497</v>
      </c>
      <c r="M10" s="34">
        <v>-0.70943993700529973</v>
      </c>
      <c r="N10" s="34">
        <v>-0.14211585988186926</v>
      </c>
      <c r="O10" s="34">
        <v>0.63235335421813943</v>
      </c>
      <c r="P10" s="34">
        <v>-0.54284892271743956</v>
      </c>
      <c r="Q10" s="34">
        <v>-0.91323577819957791</v>
      </c>
      <c r="R10" s="34">
        <v>-0.41314859163776418</v>
      </c>
      <c r="S10" s="34">
        <v>-1.7231336885420205</v>
      </c>
      <c r="T10" s="34">
        <v>-0.14603823782545078</v>
      </c>
      <c r="U10" s="40"/>
      <c r="V10" s="39" t="s">
        <v>69</v>
      </c>
      <c r="W10" s="5" t="s">
        <v>70</v>
      </c>
    </row>
    <row r="11" spans="1:23">
      <c r="A11" s="9" t="s">
        <v>23</v>
      </c>
      <c r="B11" s="2" t="s">
        <v>8</v>
      </c>
      <c r="C11" s="2" t="s">
        <v>4</v>
      </c>
      <c r="D11" s="25" t="s">
        <v>55</v>
      </c>
      <c r="E11" s="26">
        <v>39704</v>
      </c>
      <c r="F11" s="26">
        <v>40055</v>
      </c>
      <c r="G11" s="26">
        <v>40419</v>
      </c>
      <c r="H11" s="26">
        <v>40787</v>
      </c>
      <c r="I11" s="12">
        <v>41159</v>
      </c>
      <c r="J11" s="12">
        <v>41531</v>
      </c>
      <c r="K11" s="12">
        <v>41886</v>
      </c>
      <c r="L11" s="12">
        <v>42263</v>
      </c>
      <c r="M11" s="12">
        <v>42611</v>
      </c>
      <c r="N11" s="12">
        <v>42983</v>
      </c>
      <c r="O11" s="12">
        <v>43340</v>
      </c>
      <c r="P11" s="12">
        <v>43716</v>
      </c>
      <c r="Q11" s="12">
        <v>44079</v>
      </c>
      <c r="R11" s="12">
        <v>44443</v>
      </c>
      <c r="S11" s="12">
        <v>44874</v>
      </c>
      <c r="T11" s="12">
        <v>45179</v>
      </c>
      <c r="U11" s="12">
        <v>45587</v>
      </c>
      <c r="V11" s="2"/>
      <c r="W11" s="2"/>
    </row>
    <row r="12" spans="1:23">
      <c r="A12" s="9" t="s">
        <v>28</v>
      </c>
      <c r="B12" s="2" t="s">
        <v>9</v>
      </c>
      <c r="C12" s="2" t="s">
        <v>4</v>
      </c>
      <c r="D12" s="26">
        <v>39518</v>
      </c>
      <c r="E12" s="26">
        <v>39905</v>
      </c>
      <c r="F12" s="26">
        <v>40273</v>
      </c>
      <c r="G12" s="26">
        <v>40619</v>
      </c>
      <c r="H12" s="26">
        <v>40980</v>
      </c>
      <c r="I12" s="12">
        <v>41344</v>
      </c>
      <c r="J12" s="12">
        <v>41711</v>
      </c>
      <c r="K12" s="12">
        <v>42072</v>
      </c>
      <c r="L12" s="12">
        <v>42433</v>
      </c>
      <c r="M12" s="12">
        <v>42918</v>
      </c>
      <c r="N12" s="12">
        <v>43181</v>
      </c>
      <c r="O12" s="12">
        <v>43654</v>
      </c>
      <c r="P12" s="12">
        <v>43911</v>
      </c>
      <c r="Q12" s="12">
        <v>44287</v>
      </c>
      <c r="R12" s="12">
        <v>44651</v>
      </c>
      <c r="S12" s="12">
        <v>45005</v>
      </c>
      <c r="T12" s="12">
        <v>45379</v>
      </c>
      <c r="U12" s="12"/>
      <c r="V12" s="2"/>
      <c r="W12" s="2"/>
    </row>
    <row r="13" spans="1:23" ht="24.75" thickBot="1">
      <c r="A13" s="15"/>
      <c r="B13" s="5" t="s">
        <v>10</v>
      </c>
      <c r="C13" s="5" t="s">
        <v>4</v>
      </c>
      <c r="D13" s="30" t="s">
        <v>52</v>
      </c>
      <c r="E13" s="30">
        <v>201.3</v>
      </c>
      <c r="F13" s="30">
        <v>217.8</v>
      </c>
      <c r="G13" s="30">
        <v>200.2</v>
      </c>
      <c r="H13" s="30">
        <v>192.8</v>
      </c>
      <c r="I13" s="5">
        <v>185.2</v>
      </c>
      <c r="J13" s="5">
        <v>180.3</v>
      </c>
      <c r="K13" s="5">
        <v>185.3</v>
      </c>
      <c r="L13" s="5">
        <v>169.8</v>
      </c>
      <c r="M13" s="5">
        <v>307</v>
      </c>
      <c r="N13" s="5">
        <v>198</v>
      </c>
      <c r="O13" s="5">
        <v>314</v>
      </c>
      <c r="P13" s="5">
        <v>195</v>
      </c>
      <c r="Q13" s="5">
        <v>208</v>
      </c>
      <c r="R13" s="5">
        <v>208</v>
      </c>
      <c r="S13" s="5">
        <v>131</v>
      </c>
      <c r="T13" s="5">
        <v>200</v>
      </c>
      <c r="U13" s="5"/>
      <c r="V13" s="5" t="s">
        <v>64</v>
      </c>
      <c r="W13" s="5" t="s">
        <v>57</v>
      </c>
    </row>
    <row r="14" spans="1:23" ht="24">
      <c r="A14" s="9" t="s">
        <v>29</v>
      </c>
      <c r="B14" s="64" t="s">
        <v>10</v>
      </c>
      <c r="C14" s="64" t="s">
        <v>4</v>
      </c>
      <c r="D14" s="67" t="s">
        <v>53</v>
      </c>
      <c r="E14" s="67">
        <v>13.7</v>
      </c>
      <c r="F14" s="67">
        <v>21</v>
      </c>
      <c r="G14" s="67">
        <v>12.8</v>
      </c>
      <c r="H14" s="67">
        <v>8.6999999999999993</v>
      </c>
      <c r="I14" s="64">
        <v>5</v>
      </c>
      <c r="J14" s="64">
        <v>8.6</v>
      </c>
      <c r="K14" s="64" t="s">
        <v>71</v>
      </c>
      <c r="L14" s="64" t="s">
        <v>71</v>
      </c>
      <c r="M14" s="64">
        <v>40</v>
      </c>
      <c r="N14" s="64">
        <v>8</v>
      </c>
      <c r="O14" s="64">
        <v>0</v>
      </c>
      <c r="P14" s="64">
        <v>10</v>
      </c>
      <c r="Q14" s="64">
        <v>23</v>
      </c>
      <c r="R14" s="64">
        <v>7</v>
      </c>
      <c r="S14" s="64">
        <v>0</v>
      </c>
      <c r="T14" s="64">
        <v>11</v>
      </c>
      <c r="U14" s="19"/>
      <c r="V14" s="64" t="s">
        <v>104</v>
      </c>
      <c r="W14" s="64" t="s">
        <v>30</v>
      </c>
    </row>
    <row r="15" spans="1:23">
      <c r="A15" s="9" t="s">
        <v>23</v>
      </c>
      <c r="B15" s="65"/>
      <c r="C15" s="65"/>
      <c r="D15" s="68"/>
      <c r="E15" s="68"/>
      <c r="F15" s="68"/>
      <c r="G15" s="68"/>
      <c r="H15" s="68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2"/>
      <c r="V15" s="65"/>
      <c r="W15" s="65"/>
    </row>
    <row r="16" spans="1:23" ht="15.75" thickBot="1">
      <c r="A16" s="11" t="s">
        <v>28</v>
      </c>
      <c r="B16" s="66"/>
      <c r="C16" s="66"/>
      <c r="D16" s="69"/>
      <c r="E16" s="69"/>
      <c r="F16" s="69"/>
      <c r="G16" s="69"/>
      <c r="H16" s="69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5"/>
      <c r="V16" s="66"/>
      <c r="W16" s="66"/>
    </row>
    <row r="17" spans="1:23">
      <c r="A17" s="9" t="s">
        <v>31</v>
      </c>
      <c r="B17" s="64" t="s">
        <v>13</v>
      </c>
      <c r="C17" s="64" t="s">
        <v>4</v>
      </c>
      <c r="D17" s="67">
        <v>182.3</v>
      </c>
      <c r="E17" s="67">
        <v>150</v>
      </c>
      <c r="F17" s="67">
        <v>145.69999999999999</v>
      </c>
      <c r="G17" s="67">
        <v>168.1</v>
      </c>
      <c r="H17" s="67">
        <v>186.42</v>
      </c>
      <c r="I17" s="64">
        <v>186.7</v>
      </c>
      <c r="J17" s="64">
        <v>175.1</v>
      </c>
      <c r="K17" s="64">
        <v>191.2</v>
      </c>
      <c r="L17" s="64">
        <v>177.8</v>
      </c>
      <c r="M17" s="64">
        <v>65</v>
      </c>
      <c r="N17" s="64">
        <v>159</v>
      </c>
      <c r="O17" s="64">
        <v>62</v>
      </c>
      <c r="P17" s="64">
        <v>168</v>
      </c>
      <c r="Q17" s="64">
        <v>156</v>
      </c>
      <c r="R17" s="64">
        <v>223</v>
      </c>
      <c r="S17" s="64">
        <v>174</v>
      </c>
      <c r="T17" s="64">
        <v>208</v>
      </c>
      <c r="U17" s="19"/>
      <c r="V17" s="64" t="s">
        <v>58</v>
      </c>
      <c r="W17" s="64" t="s">
        <v>62</v>
      </c>
    </row>
    <row r="18" spans="1:23">
      <c r="A18" s="9" t="s">
        <v>32</v>
      </c>
      <c r="B18" s="65"/>
      <c r="C18" s="65"/>
      <c r="D18" s="68"/>
      <c r="E18" s="68"/>
      <c r="F18" s="68"/>
      <c r="G18" s="68"/>
      <c r="H18" s="68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2"/>
      <c r="V18" s="65"/>
      <c r="W18" s="65"/>
    </row>
    <row r="19" spans="1:23" ht="15.75" thickBot="1">
      <c r="A19" s="11" t="s">
        <v>28</v>
      </c>
      <c r="B19" s="66"/>
      <c r="C19" s="66"/>
      <c r="D19" s="69"/>
      <c r="E19" s="69"/>
      <c r="F19" s="69"/>
      <c r="G19" s="69"/>
      <c r="H19" s="69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5"/>
      <c r="V19" s="66"/>
      <c r="W19" s="66"/>
    </row>
    <row r="20" spans="1:23" ht="24">
      <c r="A20" s="9" t="s">
        <v>33</v>
      </c>
      <c r="B20" s="2" t="s">
        <v>15</v>
      </c>
      <c r="C20" s="3">
        <v>4132</v>
      </c>
      <c r="D20" s="32">
        <v>3950</v>
      </c>
      <c r="E20" s="55">
        <v>3923</v>
      </c>
      <c r="F20" s="55">
        <v>3665</v>
      </c>
      <c r="G20" s="55">
        <v>4078</v>
      </c>
      <c r="H20" s="55">
        <v>3734</v>
      </c>
      <c r="I20" s="3">
        <v>3857</v>
      </c>
      <c r="J20" s="3">
        <v>3649</v>
      </c>
      <c r="K20" s="3">
        <v>3309</v>
      </c>
      <c r="L20" s="3">
        <v>3279</v>
      </c>
      <c r="M20" s="3">
        <v>3000</v>
      </c>
      <c r="N20" s="3">
        <v>2913</v>
      </c>
      <c r="O20" s="2">
        <v>2954</v>
      </c>
      <c r="P20" s="2">
        <v>3044</v>
      </c>
      <c r="Q20" s="2">
        <v>3051</v>
      </c>
      <c r="R20" s="2">
        <v>2949</v>
      </c>
      <c r="S20" s="2">
        <v>2928</v>
      </c>
      <c r="T20" s="2">
        <v>2852</v>
      </c>
      <c r="U20" s="2"/>
      <c r="V20" s="2" t="s">
        <v>99</v>
      </c>
      <c r="W20" s="2" t="s">
        <v>35</v>
      </c>
    </row>
    <row r="21" spans="1:23" ht="33" customHeight="1">
      <c r="A21" s="9" t="s">
        <v>34</v>
      </c>
      <c r="B21" s="2" t="s">
        <v>16</v>
      </c>
      <c r="C21" s="4">
        <v>3175.1</v>
      </c>
      <c r="D21" s="32">
        <v>4059</v>
      </c>
      <c r="E21" s="55">
        <v>2955.5</v>
      </c>
      <c r="F21" s="55">
        <v>3035.9</v>
      </c>
      <c r="G21" s="55">
        <v>3595.6</v>
      </c>
      <c r="H21" s="55">
        <v>3760.8</v>
      </c>
      <c r="I21" s="4">
        <v>3228.2</v>
      </c>
      <c r="J21" s="4">
        <v>3460.7</v>
      </c>
      <c r="K21" s="4">
        <v>2795.7</v>
      </c>
      <c r="L21" s="3">
        <v>2591</v>
      </c>
      <c r="M21" s="3">
        <v>2231</v>
      </c>
      <c r="N21" s="3">
        <v>2323</v>
      </c>
      <c r="O21" s="3">
        <v>2110</v>
      </c>
      <c r="P21" s="2">
        <v>2854</v>
      </c>
      <c r="Q21" s="2">
        <v>2582</v>
      </c>
      <c r="R21" s="2">
        <v>3313</v>
      </c>
      <c r="S21" s="2">
        <v>2295</v>
      </c>
      <c r="T21" s="2">
        <v>1936</v>
      </c>
      <c r="U21" s="2"/>
      <c r="V21" s="65" t="s">
        <v>100</v>
      </c>
      <c r="W21" s="65" t="s">
        <v>36</v>
      </c>
    </row>
    <row r="22" spans="1:23" ht="36">
      <c r="A22" s="14"/>
      <c r="B22" s="2" t="s">
        <v>44</v>
      </c>
      <c r="C22" s="4">
        <v>3095.8</v>
      </c>
      <c r="D22" s="33">
        <v>4014.3</v>
      </c>
      <c r="E22" s="55">
        <v>2955.5</v>
      </c>
      <c r="F22" s="55">
        <v>3017.9</v>
      </c>
      <c r="G22" s="55">
        <v>3580.6</v>
      </c>
      <c r="H22" s="55">
        <v>3747.7</v>
      </c>
      <c r="I22" s="4">
        <v>3212</v>
      </c>
      <c r="J22" s="4">
        <v>3443.2</v>
      </c>
      <c r="K22" s="4">
        <v>2788.9</v>
      </c>
      <c r="L22" s="3">
        <v>2591</v>
      </c>
      <c r="M22" s="3">
        <v>2226</v>
      </c>
      <c r="N22" s="3">
        <v>2313</v>
      </c>
      <c r="O22" s="3">
        <v>2098</v>
      </c>
      <c r="P22" s="2">
        <v>2844</v>
      </c>
      <c r="Q22" s="2">
        <v>2577</v>
      </c>
      <c r="R22" s="2">
        <v>3312</v>
      </c>
      <c r="S22" s="2">
        <v>2275</v>
      </c>
      <c r="T22" s="2">
        <v>1932</v>
      </c>
      <c r="U22" s="2"/>
      <c r="V22" s="65"/>
      <c r="W22" s="65"/>
    </row>
    <row r="23" spans="1:23" ht="36.75" thickBot="1">
      <c r="A23" s="15"/>
      <c r="B23" s="5" t="s">
        <v>17</v>
      </c>
      <c r="C23" s="5">
        <v>0.75</v>
      </c>
      <c r="D23" s="30">
        <v>1.02</v>
      </c>
      <c r="E23" s="30">
        <v>0.75</v>
      </c>
      <c r="F23" s="30">
        <v>0.82</v>
      </c>
      <c r="G23" s="30">
        <v>0.88</v>
      </c>
      <c r="H23" s="38">
        <v>1</v>
      </c>
      <c r="I23" s="5">
        <v>0.83</v>
      </c>
      <c r="J23" s="5">
        <v>0.94</v>
      </c>
      <c r="K23" s="5">
        <v>0.84</v>
      </c>
      <c r="L23" s="36">
        <v>0.79017993290637389</v>
      </c>
      <c r="M23" s="36">
        <v>0.74199999999999999</v>
      </c>
      <c r="N23" s="36">
        <v>0.79402677651905251</v>
      </c>
      <c r="O23" s="36">
        <v>0.71022342586323628</v>
      </c>
      <c r="P23" s="36">
        <v>0.93429697766097242</v>
      </c>
      <c r="Q23" s="36">
        <v>0.84464110127826941</v>
      </c>
      <c r="R23" s="36">
        <v>1.1230925737538149</v>
      </c>
      <c r="S23" s="36">
        <v>0.77698087431693985</v>
      </c>
      <c r="T23" s="36">
        <v>0.67741935483870963</v>
      </c>
      <c r="U23" s="5"/>
      <c r="V23" s="5" t="s">
        <v>101</v>
      </c>
      <c r="W23" s="5" t="s">
        <v>63</v>
      </c>
    </row>
    <row r="24" spans="1:23" ht="16.5">
      <c r="A24" s="6" t="s">
        <v>37</v>
      </c>
    </row>
    <row r="26" spans="1:23">
      <c r="C26" s="37"/>
      <c r="D26" s="37"/>
      <c r="E26" s="56"/>
      <c r="F26" s="56"/>
      <c r="G26" s="56"/>
      <c r="H26" s="56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</row>
    <row r="27" spans="1:23">
      <c r="D27" s="43"/>
      <c r="E27" s="43"/>
      <c r="F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</row>
    <row r="28" spans="1:23">
      <c r="D28" s="57"/>
      <c r="E28" s="57"/>
      <c r="F28" s="57"/>
      <c r="G28" s="57"/>
      <c r="H28" s="57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</row>
    <row r="29" spans="1:23">
      <c r="D29" s="25"/>
      <c r="E29" s="25"/>
      <c r="F29" s="25"/>
      <c r="G29" s="25"/>
      <c r="H29" s="25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</row>
    <row r="30" spans="1:23">
      <c r="D30" s="26"/>
      <c r="E30" s="26"/>
      <c r="F30" s="26"/>
      <c r="G30" s="26"/>
      <c r="H30" s="26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23">
      <c r="D31" s="25"/>
      <c r="E31" s="25"/>
      <c r="F31" s="25"/>
      <c r="G31" s="25"/>
      <c r="H31" s="25"/>
      <c r="N31" s="51"/>
      <c r="O31" s="51"/>
      <c r="P31" s="51"/>
      <c r="Q31" s="51"/>
      <c r="R31" s="51"/>
      <c r="S31" s="51"/>
    </row>
    <row r="32" spans="1:23">
      <c r="D32" s="25"/>
      <c r="E32" s="25"/>
      <c r="F32" s="25"/>
      <c r="G32" s="25"/>
      <c r="H32" s="25"/>
      <c r="N32" s="51"/>
      <c r="O32" s="51"/>
      <c r="P32" s="51"/>
      <c r="Q32" s="51"/>
      <c r="R32" s="51"/>
      <c r="S32" s="51"/>
    </row>
    <row r="33" spans="4:19">
      <c r="D33" s="25"/>
      <c r="E33" s="25"/>
      <c r="F33" s="25"/>
      <c r="G33" s="25"/>
      <c r="H33" s="25"/>
      <c r="N33" s="51"/>
      <c r="O33" s="51"/>
      <c r="P33" s="51"/>
      <c r="Q33" s="51"/>
      <c r="R33" s="51"/>
      <c r="S33" s="51"/>
    </row>
    <row r="34" spans="4:19">
      <c r="D34" s="25"/>
      <c r="E34" s="25"/>
      <c r="F34" s="25"/>
      <c r="G34" s="25"/>
      <c r="H34" s="25"/>
    </row>
    <row r="35" spans="4:19">
      <c r="D35" s="25"/>
      <c r="E35" s="26"/>
      <c r="F35" s="26"/>
      <c r="G35" s="26"/>
      <c r="H35" s="26"/>
    </row>
    <row r="36" spans="4:19">
      <c r="D36" s="26"/>
      <c r="E36" s="26"/>
      <c r="F36" s="26"/>
      <c r="G36" s="26"/>
      <c r="H36" s="26"/>
    </row>
    <row r="37" spans="4:19">
      <c r="D37" s="25"/>
      <c r="E37" s="25"/>
      <c r="F37" s="25"/>
      <c r="G37" s="25"/>
      <c r="H37" s="25"/>
    </row>
    <row r="38" spans="4:19">
      <c r="D38" s="25"/>
      <c r="E38" s="25"/>
      <c r="F38" s="25"/>
      <c r="G38" s="25"/>
      <c r="H38" s="25"/>
    </row>
    <row r="39" spans="4:19">
      <c r="D39" s="25"/>
      <c r="E39" s="25"/>
      <c r="F39" s="25"/>
      <c r="G39" s="25"/>
      <c r="H39" s="25"/>
    </row>
    <row r="40" spans="4:19">
      <c r="D40" s="25"/>
      <c r="E40" s="25"/>
      <c r="F40" s="25"/>
      <c r="G40" s="25"/>
      <c r="H40" s="25"/>
    </row>
    <row r="41" spans="4:19">
      <c r="D41" s="25"/>
      <c r="E41" s="25"/>
      <c r="F41" s="25"/>
      <c r="G41" s="25"/>
      <c r="H41" s="25"/>
    </row>
    <row r="42" spans="4:19">
      <c r="D42" s="25"/>
      <c r="E42" s="25"/>
      <c r="F42" s="25"/>
      <c r="G42" s="25"/>
      <c r="H42" s="25"/>
    </row>
    <row r="43" spans="4:19">
      <c r="D43" s="25"/>
      <c r="E43" s="25"/>
      <c r="F43" s="25"/>
      <c r="G43" s="25"/>
      <c r="H43" s="25"/>
    </row>
  </sheetData>
  <mergeCells count="65">
    <mergeCell ref="M8:M9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T8:T9"/>
    <mergeCell ref="V8:V9"/>
    <mergeCell ref="W8:W9"/>
    <mergeCell ref="B14:B16"/>
    <mergeCell ref="C14:C16"/>
    <mergeCell ref="D14:D16"/>
    <mergeCell ref="E14:E16"/>
    <mergeCell ref="F14:F16"/>
    <mergeCell ref="G14:G16"/>
    <mergeCell ref="H14:H16"/>
    <mergeCell ref="N8:N9"/>
    <mergeCell ref="O8:O9"/>
    <mergeCell ref="P8:P9"/>
    <mergeCell ref="Q8:Q9"/>
    <mergeCell ref="R8:R9"/>
    <mergeCell ref="S8:S9"/>
    <mergeCell ref="T14:T16"/>
    <mergeCell ref="I14:I16"/>
    <mergeCell ref="J14:J16"/>
    <mergeCell ref="K14:K16"/>
    <mergeCell ref="L14:L16"/>
    <mergeCell ref="M14:M16"/>
    <mergeCell ref="N14:N16"/>
    <mergeCell ref="O17:O19"/>
    <mergeCell ref="V14:V16"/>
    <mergeCell ref="W14:W16"/>
    <mergeCell ref="B17:B19"/>
    <mergeCell ref="C17:C19"/>
    <mergeCell ref="D17:D19"/>
    <mergeCell ref="E17:E19"/>
    <mergeCell ref="F17:F19"/>
    <mergeCell ref="G17:G19"/>
    <mergeCell ref="H17:H19"/>
    <mergeCell ref="I17:I19"/>
    <mergeCell ref="O14:O16"/>
    <mergeCell ref="P14:P16"/>
    <mergeCell ref="Q14:Q16"/>
    <mergeCell ref="R14:R16"/>
    <mergeCell ref="S14:S16"/>
    <mergeCell ref="J17:J19"/>
    <mergeCell ref="K17:K19"/>
    <mergeCell ref="L17:L19"/>
    <mergeCell ref="M17:M19"/>
    <mergeCell ref="N17:N19"/>
    <mergeCell ref="W17:W19"/>
    <mergeCell ref="V21:V22"/>
    <mergeCell ref="W21:W22"/>
    <mergeCell ref="P17:P19"/>
    <mergeCell ref="Q17:Q19"/>
    <mergeCell ref="R17:R19"/>
    <mergeCell ref="S17:S19"/>
    <mergeCell ref="T17:T19"/>
    <mergeCell ref="V17:V1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5"/>
  <sheetViews>
    <sheetView topLeftCell="A17" zoomScale="178" zoomScaleNormal="178" workbookViewId="0">
      <selection activeCell="F26" sqref="F26"/>
    </sheetView>
  </sheetViews>
  <sheetFormatPr defaultRowHeight="15"/>
  <cols>
    <col min="3" max="3" width="10.5703125" customWidth="1"/>
    <col min="4" max="4" width="10.85546875" customWidth="1"/>
  </cols>
  <sheetData>
    <row r="1" spans="1:4" ht="15.75" thickBot="1">
      <c r="A1" s="1" t="s">
        <v>65</v>
      </c>
    </row>
    <row r="2" spans="1:4" ht="23.25" thickTop="1">
      <c r="A2" s="77" t="s">
        <v>2</v>
      </c>
      <c r="B2" s="77" t="s">
        <v>38</v>
      </c>
      <c r="C2" s="16" t="s">
        <v>39</v>
      </c>
      <c r="D2" s="79" t="s">
        <v>40</v>
      </c>
    </row>
    <row r="3" spans="1:4" ht="15.75" thickBot="1">
      <c r="A3" s="78"/>
      <c r="B3" s="78"/>
      <c r="C3" s="17" t="s">
        <v>105</v>
      </c>
      <c r="D3" s="80"/>
    </row>
    <row r="4" spans="1:4">
      <c r="A4" s="12">
        <v>39454</v>
      </c>
      <c r="B4" s="4">
        <v>2835.29</v>
      </c>
      <c r="C4" s="35" t="s">
        <v>4</v>
      </c>
      <c r="D4" s="9" t="s">
        <v>41</v>
      </c>
    </row>
    <row r="5" spans="1:4" ht="15.75" thickBot="1">
      <c r="A5" s="5"/>
      <c r="B5" s="34" t="s">
        <v>106</v>
      </c>
      <c r="C5" s="39" t="s">
        <v>4</v>
      </c>
      <c r="D5" s="11" t="s">
        <v>42</v>
      </c>
    </row>
    <row r="6" spans="1:4">
      <c r="A6" s="12">
        <v>39819</v>
      </c>
      <c r="B6" s="4">
        <v>2834.23</v>
      </c>
      <c r="C6" s="35" t="s">
        <v>85</v>
      </c>
      <c r="D6" s="9" t="s">
        <v>41</v>
      </c>
    </row>
    <row r="7" spans="1:4" ht="15.75" thickBot="1">
      <c r="A7" s="5"/>
      <c r="B7" s="34" t="s">
        <v>107</v>
      </c>
      <c r="C7" s="39">
        <v>-0.99</v>
      </c>
      <c r="D7" s="11" t="s">
        <v>42</v>
      </c>
    </row>
    <row r="8" spans="1:4">
      <c r="A8" s="12">
        <v>40185</v>
      </c>
      <c r="B8" s="4">
        <v>2833.49</v>
      </c>
      <c r="C8" s="35" t="s">
        <v>86</v>
      </c>
      <c r="D8" s="9" t="s">
        <v>41</v>
      </c>
    </row>
    <row r="9" spans="1:4" ht="15.75" thickBot="1">
      <c r="A9" s="5"/>
      <c r="B9" s="34" t="s">
        <v>108</v>
      </c>
      <c r="C9" s="39" t="s">
        <v>72</v>
      </c>
      <c r="D9" s="11" t="s">
        <v>42</v>
      </c>
    </row>
    <row r="10" spans="1:4">
      <c r="A10" s="12">
        <v>40550</v>
      </c>
      <c r="B10" s="4">
        <v>2832.76</v>
      </c>
      <c r="C10" s="35" t="s">
        <v>87</v>
      </c>
      <c r="D10" s="9" t="s">
        <v>41</v>
      </c>
    </row>
    <row r="11" spans="1:4" ht="15.75" thickBot="1">
      <c r="A11" s="5"/>
      <c r="B11" s="34" t="s">
        <v>109</v>
      </c>
      <c r="C11" s="39" t="s">
        <v>73</v>
      </c>
      <c r="D11" s="11" t="s">
        <v>42</v>
      </c>
    </row>
    <row r="12" spans="1:4">
      <c r="A12" s="12">
        <v>40912</v>
      </c>
      <c r="B12" s="4">
        <v>2831.82</v>
      </c>
      <c r="C12" s="35" t="s">
        <v>88</v>
      </c>
      <c r="D12" s="9" t="s">
        <v>41</v>
      </c>
    </row>
    <row r="13" spans="1:4" ht="15.75" thickBot="1">
      <c r="A13" s="5"/>
      <c r="B13" s="34" t="s">
        <v>110</v>
      </c>
      <c r="C13" s="39" t="s">
        <v>74</v>
      </c>
      <c r="D13" s="11" t="s">
        <v>42</v>
      </c>
    </row>
    <row r="14" spans="1:4">
      <c r="A14" s="73">
        <v>41283</v>
      </c>
      <c r="B14" s="4">
        <v>2830.34</v>
      </c>
      <c r="C14" s="35" t="s">
        <v>89</v>
      </c>
      <c r="D14" s="9" t="s">
        <v>41</v>
      </c>
    </row>
    <row r="15" spans="1:4" ht="15.75" thickBot="1">
      <c r="A15" s="74"/>
      <c r="B15" s="2" t="s">
        <v>111</v>
      </c>
      <c r="C15" s="35" t="s">
        <v>75</v>
      </c>
      <c r="D15" s="9" t="s">
        <v>42</v>
      </c>
    </row>
    <row r="16" spans="1:4">
      <c r="A16" s="72">
        <v>41649</v>
      </c>
      <c r="B16" s="18">
        <v>2829.69</v>
      </c>
      <c r="C16" s="58" t="s">
        <v>90</v>
      </c>
      <c r="D16" s="20" t="s">
        <v>41</v>
      </c>
    </row>
    <row r="17" spans="1:4" ht="15.75" thickBot="1">
      <c r="A17" s="74"/>
      <c r="B17" s="2" t="s">
        <v>112</v>
      </c>
      <c r="C17" s="35">
        <v>-0.81</v>
      </c>
      <c r="D17" s="9" t="s">
        <v>42</v>
      </c>
    </row>
    <row r="18" spans="1:4">
      <c r="A18" s="72">
        <v>42012</v>
      </c>
      <c r="B18" s="18">
        <v>2828.33</v>
      </c>
      <c r="C18" s="58" t="s">
        <v>91</v>
      </c>
      <c r="D18" s="20" t="s">
        <v>41</v>
      </c>
    </row>
    <row r="19" spans="1:4">
      <c r="A19" s="73"/>
      <c r="B19" s="65" t="s">
        <v>113</v>
      </c>
      <c r="C19" s="75" t="s">
        <v>76</v>
      </c>
      <c r="D19" s="63" t="s">
        <v>42</v>
      </c>
    </row>
    <row r="20" spans="1:4" ht="15.75" thickBot="1">
      <c r="A20" s="74"/>
      <c r="B20" s="66"/>
      <c r="C20" s="76"/>
      <c r="D20" s="62"/>
    </row>
    <row r="21" spans="1:4">
      <c r="A21" s="12">
        <v>42376</v>
      </c>
      <c r="B21" s="4">
        <v>2828.11</v>
      </c>
      <c r="C21" s="35" t="s">
        <v>92</v>
      </c>
      <c r="D21" s="9" t="s">
        <v>41</v>
      </c>
    </row>
    <row r="22" spans="1:4" ht="15.75" thickBot="1">
      <c r="A22" s="5"/>
      <c r="B22" s="5" t="s">
        <v>114</v>
      </c>
      <c r="C22" s="39" t="s">
        <v>77</v>
      </c>
      <c r="D22" s="11" t="s">
        <v>42</v>
      </c>
    </row>
    <row r="23" spans="1:4">
      <c r="A23" s="12">
        <v>42745</v>
      </c>
      <c r="B23" s="4">
        <v>2827.41</v>
      </c>
      <c r="C23" s="35" t="s">
        <v>93</v>
      </c>
      <c r="D23" s="9" t="s">
        <v>41</v>
      </c>
    </row>
    <row r="24" spans="1:4" ht="15.75" thickBot="1">
      <c r="A24" s="5"/>
      <c r="B24" s="5" t="s">
        <v>115</v>
      </c>
      <c r="C24" s="39" t="s">
        <v>78</v>
      </c>
      <c r="D24" s="11" t="s">
        <v>42</v>
      </c>
    </row>
    <row r="25" spans="1:4">
      <c r="A25" s="12">
        <v>43102</v>
      </c>
      <c r="B25" s="4">
        <v>2827.27</v>
      </c>
      <c r="C25" s="35" t="s">
        <v>94</v>
      </c>
      <c r="D25" s="9" t="s">
        <v>41</v>
      </c>
    </row>
    <row r="26" spans="1:4" ht="15.75" thickBot="1">
      <c r="A26" s="5"/>
      <c r="B26" s="5" t="s">
        <v>116</v>
      </c>
      <c r="C26" s="39" t="s">
        <v>79</v>
      </c>
      <c r="D26" s="11" t="s">
        <v>42</v>
      </c>
    </row>
    <row r="27" spans="1:4" ht="24">
      <c r="A27" s="12">
        <v>43472</v>
      </c>
      <c r="B27" s="4">
        <v>2827.22</v>
      </c>
      <c r="C27" s="35" t="s">
        <v>95</v>
      </c>
      <c r="D27" s="9" t="s">
        <v>41</v>
      </c>
    </row>
    <row r="28" spans="1:4" ht="15.75" thickBot="1">
      <c r="A28" s="5"/>
      <c r="B28" s="5" t="s">
        <v>117</v>
      </c>
      <c r="C28" s="39" t="s">
        <v>80</v>
      </c>
      <c r="D28" s="11" t="s">
        <v>42</v>
      </c>
    </row>
    <row r="29" spans="1:4">
      <c r="A29" s="12">
        <v>43836</v>
      </c>
      <c r="B29" s="4">
        <v>2827.21</v>
      </c>
      <c r="C29" s="35" t="s">
        <v>59</v>
      </c>
      <c r="D29" s="9" t="s">
        <v>41</v>
      </c>
    </row>
    <row r="30" spans="1:4" ht="15.75" thickBot="1">
      <c r="A30" s="5"/>
      <c r="B30" s="5" t="s">
        <v>118</v>
      </c>
      <c r="C30" s="39" t="s">
        <v>81</v>
      </c>
      <c r="D30" s="11" t="s">
        <v>42</v>
      </c>
    </row>
    <row r="31" spans="1:4">
      <c r="A31" s="12">
        <v>44200</v>
      </c>
      <c r="B31" s="4">
        <v>2826.12</v>
      </c>
      <c r="C31" s="35" t="s">
        <v>96</v>
      </c>
      <c r="D31" s="9" t="s">
        <v>41</v>
      </c>
    </row>
    <row r="32" spans="1:4" ht="15.75" thickBot="1">
      <c r="A32" s="5"/>
      <c r="B32" s="5" t="s">
        <v>119</v>
      </c>
      <c r="C32" s="39" t="s">
        <v>82</v>
      </c>
      <c r="D32" s="11" t="s">
        <v>42</v>
      </c>
    </row>
    <row r="33" spans="1:4">
      <c r="A33" s="12">
        <v>44564</v>
      </c>
      <c r="B33" s="4">
        <v>2825.67</v>
      </c>
      <c r="C33" s="35" t="s">
        <v>97</v>
      </c>
      <c r="D33" s="9" t="s">
        <v>41</v>
      </c>
    </row>
    <row r="34" spans="1:4" ht="15.75" thickBot="1">
      <c r="A34" s="5"/>
      <c r="B34" s="5" t="s">
        <v>120</v>
      </c>
      <c r="C34" s="39" t="s">
        <v>83</v>
      </c>
      <c r="D34" s="11" t="s">
        <v>42</v>
      </c>
    </row>
    <row r="35" spans="1:4">
      <c r="A35" s="12">
        <v>44930</v>
      </c>
      <c r="B35" s="4">
        <v>2823.92</v>
      </c>
      <c r="C35" s="35" t="s">
        <v>98</v>
      </c>
      <c r="D35" s="9" t="s">
        <v>41</v>
      </c>
    </row>
    <row r="36" spans="1:4" ht="15.75" thickBot="1">
      <c r="A36" s="5"/>
      <c r="B36" s="5" t="s">
        <v>121</v>
      </c>
      <c r="C36" s="39" t="s">
        <v>84</v>
      </c>
      <c r="D36" s="11" t="s">
        <v>42</v>
      </c>
    </row>
    <row r="37" spans="1:4">
      <c r="A37" s="12">
        <v>45294</v>
      </c>
      <c r="B37" s="4">
        <v>2823.9</v>
      </c>
      <c r="C37" s="35" t="s">
        <v>102</v>
      </c>
      <c r="D37" s="9" t="s">
        <v>41</v>
      </c>
    </row>
    <row r="38" spans="1:4" ht="15.75" thickBot="1">
      <c r="A38" s="5"/>
      <c r="B38" s="5" t="s">
        <v>122</v>
      </c>
      <c r="C38" s="5">
        <v>0.39</v>
      </c>
      <c r="D38" s="11" t="s">
        <v>42</v>
      </c>
    </row>
    <row r="39" spans="1:4">
      <c r="A39" s="12">
        <v>45664</v>
      </c>
      <c r="B39" s="4">
        <v>2823.29</v>
      </c>
      <c r="C39" s="35" t="s">
        <v>103</v>
      </c>
      <c r="D39" s="9" t="s">
        <v>41</v>
      </c>
    </row>
    <row r="40" spans="1:4" ht="15.75" thickBot="1">
      <c r="A40" s="5"/>
      <c r="B40" s="5" t="s">
        <v>123</v>
      </c>
      <c r="C40" s="5">
        <v>-1.04</v>
      </c>
      <c r="D40" s="11" t="s">
        <v>42</v>
      </c>
    </row>
    <row r="41" spans="1:4">
      <c r="A41" s="2"/>
      <c r="B41" s="2"/>
      <c r="C41" s="2"/>
      <c r="D41" s="9"/>
    </row>
    <row r="42" spans="1:4">
      <c r="A42" s="42" t="s">
        <v>43</v>
      </c>
    </row>
    <row r="43" spans="1:4" ht="15.75">
      <c r="A43" s="22" t="s">
        <v>124</v>
      </c>
    </row>
    <row r="44" spans="1:4" ht="15.75">
      <c r="A44" s="22" t="s">
        <v>125</v>
      </c>
    </row>
    <row r="45" spans="1:4" ht="15.75">
      <c r="A45" s="22"/>
    </row>
  </sheetData>
  <mergeCells count="9">
    <mergeCell ref="A18:A20"/>
    <mergeCell ref="B19:B20"/>
    <mergeCell ref="C19:C20"/>
    <mergeCell ref="D19:D20"/>
    <mergeCell ref="A2:A3"/>
    <mergeCell ref="B2:B3"/>
    <mergeCell ref="D2:D3"/>
    <mergeCell ref="A14:A15"/>
    <mergeCell ref="A16:A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9"/>
  <sheetViews>
    <sheetView workbookViewId="0">
      <selection activeCell="AB9" sqref="AB9"/>
    </sheetView>
  </sheetViews>
  <sheetFormatPr defaultRowHeight="15"/>
  <cols>
    <col min="4" max="4" width="11.42578125" bestFit="1" customWidth="1"/>
    <col min="5" max="5" width="11.42578125" customWidth="1"/>
    <col min="10" max="10" width="10.85546875" customWidth="1"/>
    <col min="11" max="11" width="9.42578125" bestFit="1" customWidth="1"/>
    <col min="12" max="12" width="10.42578125" bestFit="1" customWidth="1"/>
  </cols>
  <sheetData>
    <row r="1" spans="1:12">
      <c r="A1" s="1" t="s">
        <v>49</v>
      </c>
    </row>
    <row r="2" spans="1:12" ht="15.75" thickBot="1">
      <c r="A2" s="23"/>
    </row>
    <row r="3" spans="1:12" ht="16.5" thickTop="1" thickBot="1">
      <c r="A3" s="7"/>
      <c r="B3" s="8"/>
      <c r="C3" s="8">
        <v>2016</v>
      </c>
      <c r="D3" s="8">
        <v>2017</v>
      </c>
      <c r="E3" s="8">
        <v>2018</v>
      </c>
      <c r="F3" s="8">
        <v>2019</v>
      </c>
      <c r="G3" s="8">
        <v>2020</v>
      </c>
      <c r="H3" s="8">
        <v>2021</v>
      </c>
      <c r="I3" s="8">
        <v>2022</v>
      </c>
      <c r="J3" s="8">
        <v>2023</v>
      </c>
      <c r="K3" s="8">
        <v>2024</v>
      </c>
      <c r="L3" s="8">
        <v>2025</v>
      </c>
    </row>
    <row r="4" spans="1:12" ht="32.25" customHeight="1">
      <c r="A4" s="61" t="s">
        <v>0</v>
      </c>
      <c r="B4" s="2" t="s">
        <v>1</v>
      </c>
      <c r="C4" s="41">
        <v>3562.6</v>
      </c>
      <c r="D4" s="41">
        <v>3562</v>
      </c>
      <c r="E4" s="41">
        <v>3559.82</v>
      </c>
      <c r="F4" s="41">
        <v>3558.3</v>
      </c>
      <c r="G4" s="41">
        <v>3552.8</v>
      </c>
      <c r="H4" s="4">
        <v>3549.2</v>
      </c>
      <c r="I4" s="4">
        <v>3543.39</v>
      </c>
      <c r="J4" s="4">
        <v>3541.47</v>
      </c>
      <c r="K4" s="4">
        <v>3536.89</v>
      </c>
      <c r="L4" s="4"/>
    </row>
    <row r="5" spans="1:12" ht="15.75" thickBot="1">
      <c r="A5" s="62"/>
      <c r="B5" s="5" t="s">
        <v>2</v>
      </c>
      <c r="C5" s="10">
        <v>42607</v>
      </c>
      <c r="D5" s="10">
        <v>42983</v>
      </c>
      <c r="E5" s="10">
        <v>43372</v>
      </c>
      <c r="F5" s="10">
        <v>43741</v>
      </c>
      <c r="G5" s="10">
        <v>44079</v>
      </c>
      <c r="H5" s="10">
        <v>44460</v>
      </c>
      <c r="I5" s="10">
        <v>44825</v>
      </c>
      <c r="J5" s="10">
        <v>45214</v>
      </c>
      <c r="K5" s="10">
        <v>45603</v>
      </c>
      <c r="L5" s="10"/>
    </row>
    <row r="6" spans="1:12" ht="32.25" customHeight="1">
      <c r="A6" s="61" t="s">
        <v>3</v>
      </c>
      <c r="B6" s="2" t="s">
        <v>1</v>
      </c>
      <c r="C6" s="2" t="s">
        <v>4</v>
      </c>
      <c r="D6" s="41">
        <v>3567.1</v>
      </c>
      <c r="E6" s="41">
        <v>3565.36</v>
      </c>
      <c r="F6" s="41">
        <v>3564.12</v>
      </c>
      <c r="G6" s="41">
        <v>3562</v>
      </c>
      <c r="H6" s="4">
        <v>3556.6</v>
      </c>
      <c r="I6" s="4">
        <v>3552.91</v>
      </c>
      <c r="J6" s="4">
        <v>3546.14</v>
      </c>
      <c r="K6" s="4">
        <v>3543.64</v>
      </c>
      <c r="L6" s="4"/>
    </row>
    <row r="7" spans="1:12" ht="15.75" thickBot="1">
      <c r="A7" s="62"/>
      <c r="B7" s="5" t="s">
        <v>2</v>
      </c>
      <c r="C7" s="5" t="s">
        <v>4</v>
      </c>
      <c r="D7" s="10">
        <v>42896</v>
      </c>
      <c r="E7" s="10">
        <v>43175</v>
      </c>
      <c r="F7" s="10">
        <v>43537</v>
      </c>
      <c r="G7" s="10">
        <v>43918</v>
      </c>
      <c r="H7" s="10">
        <v>44292</v>
      </c>
      <c r="I7" s="10">
        <v>44649</v>
      </c>
      <c r="J7" s="10">
        <v>44971</v>
      </c>
      <c r="K7" s="10">
        <v>45349</v>
      </c>
      <c r="L7" s="10"/>
    </row>
    <row r="8" spans="1:12" ht="24.75" thickBot="1">
      <c r="A8" s="11" t="s">
        <v>5</v>
      </c>
      <c r="B8" s="5" t="s">
        <v>1</v>
      </c>
      <c r="C8" s="5" t="s">
        <v>4</v>
      </c>
      <c r="D8" s="5">
        <v>4.5</v>
      </c>
      <c r="E8" s="40">
        <f t="shared" ref="E8:J8" si="0">E6-D4</f>
        <v>3.3600000000001273</v>
      </c>
      <c r="F8" s="40">
        <f t="shared" si="0"/>
        <v>4.2999999999997272</v>
      </c>
      <c r="G8" s="40">
        <f t="shared" si="0"/>
        <v>3.6999999999998181</v>
      </c>
      <c r="H8" s="40">
        <f t="shared" si="0"/>
        <v>3.7999999999997272</v>
      </c>
      <c r="I8" s="40">
        <f t="shared" si="0"/>
        <v>3.7100000000000364</v>
      </c>
      <c r="J8" s="40">
        <f t="shared" si="0"/>
        <v>2.75</v>
      </c>
      <c r="K8" s="40">
        <f>K6-J4</f>
        <v>2.1700000000000728</v>
      </c>
      <c r="L8" s="40"/>
    </row>
    <row r="9" spans="1:12" ht="60.75" thickBot="1">
      <c r="A9" s="11" t="s">
        <v>6</v>
      </c>
      <c r="B9" s="5" t="s">
        <v>1</v>
      </c>
      <c r="C9" s="5" t="s">
        <v>4</v>
      </c>
      <c r="D9" s="5" t="s">
        <v>4</v>
      </c>
      <c r="E9" s="40">
        <f t="shared" ref="E9:J9" si="1">E6-D6</f>
        <v>-1.7399999999997817</v>
      </c>
      <c r="F9" s="40">
        <f t="shared" si="1"/>
        <v>-1.2400000000002365</v>
      </c>
      <c r="G9" s="40">
        <f t="shared" si="1"/>
        <v>-2.1199999999998909</v>
      </c>
      <c r="H9" s="40">
        <f t="shared" si="1"/>
        <v>-5.4000000000000909</v>
      </c>
      <c r="I9" s="40">
        <f t="shared" si="1"/>
        <v>-3.6900000000000546</v>
      </c>
      <c r="J9" s="40">
        <f t="shared" si="1"/>
        <v>-6.7699999999999818</v>
      </c>
      <c r="K9" s="40">
        <f>K6-J6</f>
        <v>-2.5</v>
      </c>
      <c r="L9" s="40"/>
    </row>
    <row r="10" spans="1:12">
      <c r="A10" s="61" t="s">
        <v>7</v>
      </c>
      <c r="B10" s="2" t="s">
        <v>8</v>
      </c>
      <c r="C10" s="2" t="s">
        <v>4</v>
      </c>
      <c r="D10" s="12">
        <v>42607</v>
      </c>
      <c r="E10" s="12">
        <v>42995</v>
      </c>
      <c r="F10" s="12">
        <v>43347</v>
      </c>
      <c r="G10" s="12">
        <v>43721</v>
      </c>
      <c r="H10" s="43">
        <v>44079</v>
      </c>
      <c r="I10" s="43">
        <v>44447</v>
      </c>
      <c r="J10" s="43">
        <v>44825</v>
      </c>
      <c r="K10" s="43">
        <v>45205</v>
      </c>
      <c r="L10" s="43">
        <v>45580</v>
      </c>
    </row>
    <row r="11" spans="1:12">
      <c r="A11" s="63"/>
      <c r="B11" s="2" t="s">
        <v>9</v>
      </c>
      <c r="C11" s="2" t="s">
        <v>4</v>
      </c>
      <c r="D11" s="12">
        <v>42899</v>
      </c>
      <c r="E11" s="12">
        <v>43178</v>
      </c>
      <c r="F11" s="12">
        <v>43666</v>
      </c>
      <c r="G11" s="12">
        <v>43924</v>
      </c>
      <c r="H11" s="12">
        <v>44353</v>
      </c>
      <c r="I11" s="12">
        <v>44652</v>
      </c>
      <c r="J11" s="12">
        <v>45006</v>
      </c>
      <c r="K11" s="12">
        <v>45388</v>
      </c>
      <c r="L11" s="12"/>
    </row>
    <row r="12" spans="1:12" ht="24.75" thickBot="1">
      <c r="A12" s="62"/>
      <c r="B12" s="5" t="s">
        <v>10</v>
      </c>
      <c r="C12" s="5" t="s">
        <v>4</v>
      </c>
      <c r="D12" s="5">
        <v>292</v>
      </c>
      <c r="E12" s="5">
        <f t="shared" ref="E12:K12" si="2">E11-E10</f>
        <v>183</v>
      </c>
      <c r="F12" s="5">
        <f t="shared" si="2"/>
        <v>319</v>
      </c>
      <c r="G12" s="5">
        <f t="shared" si="2"/>
        <v>203</v>
      </c>
      <c r="H12" s="5">
        <f t="shared" si="2"/>
        <v>274</v>
      </c>
      <c r="I12" s="5">
        <f t="shared" si="2"/>
        <v>205</v>
      </c>
      <c r="J12" s="5">
        <f t="shared" si="2"/>
        <v>181</v>
      </c>
      <c r="K12" s="5">
        <f t="shared" si="2"/>
        <v>183</v>
      </c>
      <c r="L12" s="5"/>
    </row>
    <row r="13" spans="1:12" ht="48.75" thickBot="1">
      <c r="A13" s="11" t="s">
        <v>11</v>
      </c>
      <c r="B13" s="5" t="s">
        <v>10</v>
      </c>
      <c r="C13" s="5" t="s">
        <v>4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/>
    </row>
    <row r="14" spans="1:12" ht="36.75" thickBot="1">
      <c r="A14" s="11" t="s">
        <v>12</v>
      </c>
      <c r="B14" s="5" t="s">
        <v>13</v>
      </c>
      <c r="C14" s="5" t="s">
        <v>4</v>
      </c>
      <c r="D14" s="5">
        <v>84</v>
      </c>
      <c r="E14" s="5">
        <f t="shared" ref="E14:K14" si="3">F10-E11</f>
        <v>169</v>
      </c>
      <c r="F14" s="5">
        <f t="shared" si="3"/>
        <v>55</v>
      </c>
      <c r="G14" s="5">
        <f t="shared" si="3"/>
        <v>155</v>
      </c>
      <c r="H14" s="5">
        <f t="shared" si="3"/>
        <v>94</v>
      </c>
      <c r="I14" s="5">
        <f t="shared" si="3"/>
        <v>173</v>
      </c>
      <c r="J14" s="5">
        <f t="shared" si="3"/>
        <v>199</v>
      </c>
      <c r="K14" s="5">
        <f t="shared" si="3"/>
        <v>192</v>
      </c>
      <c r="L14" s="5"/>
    </row>
    <row r="15" spans="1:12" ht="24">
      <c r="A15" s="61" t="s">
        <v>14</v>
      </c>
      <c r="B15" s="2" t="s">
        <v>15</v>
      </c>
      <c r="C15" s="3">
        <v>4350</v>
      </c>
      <c r="D15" s="3">
        <v>4887</v>
      </c>
      <c r="E15" s="3">
        <v>4392</v>
      </c>
      <c r="F15" s="3">
        <v>5414</v>
      </c>
      <c r="G15" s="2">
        <v>4300</v>
      </c>
      <c r="H15" s="2">
        <v>4898</v>
      </c>
      <c r="I15" s="2">
        <v>4998</v>
      </c>
      <c r="J15" s="2">
        <v>5001</v>
      </c>
      <c r="K15" s="2">
        <v>4918</v>
      </c>
      <c r="L15" s="2"/>
    </row>
    <row r="16" spans="1:12" ht="24">
      <c r="A16" s="63"/>
      <c r="B16" s="2" t="s">
        <v>16</v>
      </c>
      <c r="C16" s="3">
        <v>4560</v>
      </c>
      <c r="D16" s="3">
        <v>3492</v>
      </c>
      <c r="E16" s="3">
        <v>3852</v>
      </c>
      <c r="F16" s="3">
        <v>3852</v>
      </c>
      <c r="G16" s="2">
        <v>6365</v>
      </c>
      <c r="H16" s="2">
        <v>5108</v>
      </c>
      <c r="I16" s="2">
        <v>7346</v>
      </c>
      <c r="J16" s="2">
        <v>4316</v>
      </c>
      <c r="K16" s="2">
        <v>5885</v>
      </c>
      <c r="L16" s="2"/>
    </row>
    <row r="17" spans="1:12" ht="36">
      <c r="A17" s="63"/>
      <c r="B17" s="2" t="s">
        <v>44</v>
      </c>
      <c r="C17" s="3">
        <v>4508</v>
      </c>
      <c r="D17" s="3">
        <v>3446</v>
      </c>
      <c r="E17" s="3">
        <v>3800</v>
      </c>
      <c r="F17" s="3">
        <v>3800</v>
      </c>
      <c r="G17" s="2">
        <v>6299</v>
      </c>
      <c r="H17" s="2">
        <v>5039</v>
      </c>
      <c r="I17" s="2">
        <v>7284</v>
      </c>
      <c r="J17" s="2">
        <v>4271</v>
      </c>
      <c r="K17" s="2">
        <v>5825</v>
      </c>
      <c r="L17" s="2"/>
    </row>
    <row r="18" spans="1:12" ht="36.75" thickBot="1">
      <c r="A18" s="62"/>
      <c r="B18" s="5" t="s">
        <v>17</v>
      </c>
      <c r="C18" s="5">
        <v>1.05</v>
      </c>
      <c r="D18" s="36">
        <f>D17/D15</f>
        <v>0.70513607530182121</v>
      </c>
      <c r="E18" s="36">
        <f>E17/E15</f>
        <v>0.86520947176684881</v>
      </c>
      <c r="F18" s="36">
        <f>F17/F15</f>
        <v>0.70188400443295162</v>
      </c>
      <c r="G18" s="36">
        <f t="shared" ref="G18:K18" si="4">G17/G15</f>
        <v>1.4648837209302326</v>
      </c>
      <c r="H18" s="36">
        <f t="shared" si="4"/>
        <v>1.0287872601061658</v>
      </c>
      <c r="I18" s="36">
        <f t="shared" si="4"/>
        <v>1.4573829531812725</v>
      </c>
      <c r="J18" s="36">
        <f t="shared" si="4"/>
        <v>0.85402919416116774</v>
      </c>
      <c r="K18" s="36">
        <f t="shared" si="4"/>
        <v>1.1844245628304189</v>
      </c>
      <c r="L18" s="36"/>
    </row>
    <row r="19" spans="1:12">
      <c r="A19" s="24" t="s">
        <v>45</v>
      </c>
    </row>
  </sheetData>
  <mergeCells count="4">
    <mergeCell ref="A4:A5"/>
    <mergeCell ref="A6:A7"/>
    <mergeCell ref="A10:A12"/>
    <mergeCell ref="A15:A1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8"/>
  <sheetViews>
    <sheetView workbookViewId="0">
      <selection activeCell="A20" sqref="A20"/>
    </sheetView>
  </sheetViews>
  <sheetFormatPr defaultRowHeight="15"/>
  <cols>
    <col min="3" max="3" width="10.85546875" customWidth="1"/>
    <col min="4" max="4" width="10" customWidth="1"/>
  </cols>
  <sheetData>
    <row r="1" spans="1:11">
      <c r="A1" s="1" t="s">
        <v>50</v>
      </c>
    </row>
    <row r="2" spans="1:11" ht="16.5" thickBot="1">
      <c r="A2" s="21"/>
    </row>
    <row r="3" spans="1:11" ht="16.5" thickTop="1" thickBot="1">
      <c r="A3" s="7"/>
      <c r="B3" s="8"/>
      <c r="C3" s="8">
        <v>2016</v>
      </c>
      <c r="D3" s="8">
        <v>2017</v>
      </c>
      <c r="E3" s="8">
        <v>2018</v>
      </c>
      <c r="F3" s="8">
        <v>2019</v>
      </c>
      <c r="G3" s="8">
        <v>2020</v>
      </c>
      <c r="H3" s="8">
        <v>2021</v>
      </c>
      <c r="I3" s="8">
        <v>2022</v>
      </c>
      <c r="J3" s="8">
        <v>2023</v>
      </c>
      <c r="K3" s="8">
        <v>2024</v>
      </c>
    </row>
    <row r="4" spans="1:11" ht="32.25" customHeight="1">
      <c r="A4" s="61" t="s">
        <v>0</v>
      </c>
      <c r="B4" s="2" t="s">
        <v>1</v>
      </c>
      <c r="C4" s="4" t="s">
        <v>4</v>
      </c>
      <c r="D4" s="4" t="s">
        <v>4</v>
      </c>
      <c r="E4" s="4" t="s">
        <v>4</v>
      </c>
      <c r="F4" s="4" t="s">
        <v>4</v>
      </c>
      <c r="G4" s="4" t="s">
        <v>4</v>
      </c>
      <c r="H4" s="4" t="s">
        <v>4</v>
      </c>
      <c r="I4" s="4" t="s">
        <v>4</v>
      </c>
      <c r="J4" s="4" t="s">
        <v>4</v>
      </c>
      <c r="K4" s="4" t="s">
        <v>4</v>
      </c>
    </row>
    <row r="5" spans="1:11" ht="15.75" thickBot="1">
      <c r="A5" s="62"/>
      <c r="B5" s="5" t="s">
        <v>2</v>
      </c>
      <c r="C5" s="10" t="s">
        <v>4</v>
      </c>
      <c r="D5" s="10" t="s">
        <v>4</v>
      </c>
      <c r="E5" s="10" t="s">
        <v>4</v>
      </c>
      <c r="F5" s="10" t="s">
        <v>4</v>
      </c>
      <c r="G5" s="10" t="s">
        <v>4</v>
      </c>
      <c r="H5" s="10" t="s">
        <v>4</v>
      </c>
      <c r="I5" s="10" t="s">
        <v>4</v>
      </c>
      <c r="J5" s="10" t="s">
        <v>4</v>
      </c>
      <c r="K5" s="10" t="s">
        <v>4</v>
      </c>
    </row>
    <row r="6" spans="1:11" ht="32.25" customHeight="1">
      <c r="A6" s="61" t="s">
        <v>3</v>
      </c>
      <c r="B6" s="2" t="s">
        <v>1</v>
      </c>
      <c r="C6" s="2" t="s">
        <v>4</v>
      </c>
      <c r="D6" s="2" t="s">
        <v>4</v>
      </c>
      <c r="E6" s="2" t="s">
        <v>4</v>
      </c>
      <c r="F6" s="2" t="s">
        <v>4</v>
      </c>
      <c r="G6" s="2" t="s">
        <v>4</v>
      </c>
      <c r="H6" s="2" t="s">
        <v>4</v>
      </c>
      <c r="I6" s="2" t="s">
        <v>4</v>
      </c>
      <c r="J6" s="2" t="s">
        <v>4</v>
      </c>
      <c r="K6" s="2" t="s">
        <v>4</v>
      </c>
    </row>
    <row r="7" spans="1:11" ht="15.75" thickBot="1">
      <c r="A7" s="62"/>
      <c r="B7" s="5" t="s">
        <v>2</v>
      </c>
      <c r="C7" s="5" t="s">
        <v>4</v>
      </c>
      <c r="D7" s="5" t="s">
        <v>4</v>
      </c>
      <c r="E7" s="5" t="s">
        <v>4</v>
      </c>
      <c r="F7" s="5" t="s">
        <v>4</v>
      </c>
      <c r="G7" s="5" t="s">
        <v>4</v>
      </c>
      <c r="H7" s="5" t="s">
        <v>4</v>
      </c>
      <c r="I7" s="5" t="s">
        <v>4</v>
      </c>
      <c r="J7" s="5" t="s">
        <v>4</v>
      </c>
      <c r="K7" s="5" t="s">
        <v>4</v>
      </c>
    </row>
    <row r="8" spans="1:11" ht="24.75" thickBot="1">
      <c r="A8" s="11" t="s">
        <v>5</v>
      </c>
      <c r="B8" s="5" t="s">
        <v>1</v>
      </c>
      <c r="C8" s="5" t="s">
        <v>4</v>
      </c>
      <c r="D8" s="5" t="s">
        <v>4</v>
      </c>
      <c r="E8" s="5" t="s">
        <v>4</v>
      </c>
      <c r="F8" s="5" t="s">
        <v>4</v>
      </c>
      <c r="G8" s="5" t="s">
        <v>4</v>
      </c>
      <c r="H8" s="5" t="s">
        <v>4</v>
      </c>
      <c r="I8" s="5" t="s">
        <v>4</v>
      </c>
      <c r="J8" s="5" t="s">
        <v>4</v>
      </c>
      <c r="K8" s="5" t="s">
        <v>4</v>
      </c>
    </row>
    <row r="9" spans="1:11" ht="60.75" thickBot="1">
      <c r="A9" s="11" t="s">
        <v>6</v>
      </c>
      <c r="B9" s="5" t="s">
        <v>1</v>
      </c>
      <c r="C9" s="5" t="s">
        <v>4</v>
      </c>
      <c r="D9" s="5" t="s">
        <v>4</v>
      </c>
      <c r="E9" s="5" t="s">
        <v>4</v>
      </c>
      <c r="F9" s="5" t="s">
        <v>4</v>
      </c>
      <c r="G9" s="5" t="s">
        <v>4</v>
      </c>
      <c r="H9" s="5" t="s">
        <v>4</v>
      </c>
      <c r="I9" s="5" t="s">
        <v>4</v>
      </c>
      <c r="J9" s="5" t="s">
        <v>4</v>
      </c>
      <c r="K9" s="5" t="s">
        <v>4</v>
      </c>
    </row>
    <row r="10" spans="1:11">
      <c r="A10" s="61" t="s">
        <v>7</v>
      </c>
      <c r="B10" s="2" t="s">
        <v>8</v>
      </c>
      <c r="C10" s="2" t="s">
        <v>4</v>
      </c>
      <c r="D10" s="2" t="s">
        <v>4</v>
      </c>
      <c r="E10" s="2" t="s">
        <v>4</v>
      </c>
      <c r="F10" s="2" t="s">
        <v>4</v>
      </c>
      <c r="G10" s="2" t="s">
        <v>4</v>
      </c>
      <c r="H10" s="2" t="s">
        <v>4</v>
      </c>
      <c r="I10" s="2" t="s">
        <v>4</v>
      </c>
      <c r="J10" s="2" t="s">
        <v>4</v>
      </c>
      <c r="K10" s="2" t="s">
        <v>4</v>
      </c>
    </row>
    <row r="11" spans="1:11">
      <c r="A11" s="63"/>
      <c r="B11" s="2" t="s">
        <v>9</v>
      </c>
      <c r="C11" s="2" t="s">
        <v>4</v>
      </c>
      <c r="D11" s="2" t="s">
        <v>4</v>
      </c>
      <c r="E11" s="2" t="s">
        <v>4</v>
      </c>
      <c r="F11" s="2" t="s">
        <v>4</v>
      </c>
      <c r="G11" s="2" t="s">
        <v>4</v>
      </c>
      <c r="H11" s="2" t="s">
        <v>4</v>
      </c>
      <c r="I11" s="2" t="s">
        <v>4</v>
      </c>
      <c r="J11" s="2" t="s">
        <v>4</v>
      </c>
      <c r="K11" s="2" t="s">
        <v>4</v>
      </c>
    </row>
    <row r="12" spans="1:11" ht="24.75" thickBot="1">
      <c r="A12" s="62"/>
      <c r="B12" s="5" t="s">
        <v>10</v>
      </c>
      <c r="C12" s="5" t="s">
        <v>4</v>
      </c>
      <c r="D12" s="5" t="s">
        <v>4</v>
      </c>
      <c r="E12" s="5" t="s">
        <v>4</v>
      </c>
      <c r="F12" s="5" t="s">
        <v>4</v>
      </c>
      <c r="G12" s="5" t="s">
        <v>4</v>
      </c>
      <c r="H12" s="5" t="s">
        <v>4</v>
      </c>
      <c r="I12" s="5" t="s">
        <v>4</v>
      </c>
      <c r="J12" s="5" t="s">
        <v>4</v>
      </c>
      <c r="K12" s="5" t="s">
        <v>4</v>
      </c>
    </row>
    <row r="13" spans="1:11" ht="48.75" thickBot="1">
      <c r="A13" s="11" t="s">
        <v>11</v>
      </c>
      <c r="B13" s="5" t="s">
        <v>10</v>
      </c>
      <c r="C13" s="5" t="s">
        <v>4</v>
      </c>
      <c r="D13" s="5" t="s">
        <v>4</v>
      </c>
      <c r="E13" s="5" t="s">
        <v>4</v>
      </c>
      <c r="F13" s="5" t="s">
        <v>4</v>
      </c>
      <c r="G13" s="5" t="s">
        <v>4</v>
      </c>
      <c r="H13" s="5" t="s">
        <v>4</v>
      </c>
      <c r="I13" s="5" t="s">
        <v>4</v>
      </c>
      <c r="J13" s="5" t="s">
        <v>4</v>
      </c>
      <c r="K13" s="5" t="s">
        <v>4</v>
      </c>
    </row>
    <row r="14" spans="1:11" ht="36.75" thickBot="1">
      <c r="A14" s="11" t="s">
        <v>12</v>
      </c>
      <c r="B14" s="5" t="s">
        <v>13</v>
      </c>
      <c r="C14" s="5" t="s">
        <v>4</v>
      </c>
      <c r="D14" s="5" t="s">
        <v>4</v>
      </c>
      <c r="E14" s="5" t="s">
        <v>4</v>
      </c>
      <c r="F14" s="5" t="s">
        <v>4</v>
      </c>
      <c r="G14" s="5" t="s">
        <v>4</v>
      </c>
      <c r="H14" s="5" t="s">
        <v>4</v>
      </c>
      <c r="I14" s="5" t="s">
        <v>4</v>
      </c>
      <c r="J14" s="5" t="s">
        <v>4</v>
      </c>
      <c r="K14" s="5" t="s">
        <v>4</v>
      </c>
    </row>
    <row r="15" spans="1:11" ht="24">
      <c r="A15" s="61" t="s">
        <v>14</v>
      </c>
      <c r="B15" s="2" t="s">
        <v>15</v>
      </c>
      <c r="C15" s="3">
        <v>2677</v>
      </c>
      <c r="D15" s="3">
        <v>2870</v>
      </c>
      <c r="E15" s="3">
        <v>2881</v>
      </c>
      <c r="F15" s="3">
        <v>2905</v>
      </c>
      <c r="G15" s="2">
        <v>2792</v>
      </c>
      <c r="H15" s="2">
        <v>2685</v>
      </c>
      <c r="I15" s="2">
        <v>2773</v>
      </c>
      <c r="J15" s="2">
        <v>2664</v>
      </c>
      <c r="K15" s="2">
        <v>2505</v>
      </c>
    </row>
    <row r="16" spans="1:11" ht="24">
      <c r="A16" s="63"/>
      <c r="B16" s="2" t="s">
        <v>16</v>
      </c>
      <c r="C16" s="3">
        <v>2698</v>
      </c>
      <c r="D16" s="3">
        <v>2377</v>
      </c>
      <c r="E16" s="3">
        <v>2136</v>
      </c>
      <c r="F16" s="3">
        <v>1821</v>
      </c>
      <c r="G16" s="2">
        <v>2293</v>
      </c>
      <c r="H16" s="2">
        <v>2096</v>
      </c>
      <c r="I16" s="2">
        <v>2592</v>
      </c>
      <c r="J16" s="2">
        <v>1532</v>
      </c>
      <c r="K16" s="2">
        <v>1874</v>
      </c>
    </row>
    <row r="17" spans="1:11" ht="36.75" thickBot="1">
      <c r="A17" s="62"/>
      <c r="B17" s="5" t="s">
        <v>17</v>
      </c>
      <c r="C17" s="5">
        <v>1.01</v>
      </c>
      <c r="D17" s="36">
        <f>D16/D15</f>
        <v>0.82822299651567943</v>
      </c>
      <c r="E17" s="36">
        <f t="shared" ref="E17:G17" si="0">E16/E15</f>
        <v>0.74140923290524119</v>
      </c>
      <c r="F17" s="36">
        <f t="shared" si="0"/>
        <v>0.62685025817555939</v>
      </c>
      <c r="G17" s="36">
        <f t="shared" si="0"/>
        <v>0.82127507163323787</v>
      </c>
      <c r="H17" s="36">
        <f>H16/H15</f>
        <v>0.78063314711359399</v>
      </c>
      <c r="I17" s="36">
        <f>I16/I15</f>
        <v>0.93472773169852141</v>
      </c>
      <c r="J17" s="36">
        <f>J16/J15</f>
        <v>0.57507507507507505</v>
      </c>
      <c r="K17" s="36">
        <f>K16/K15</f>
        <v>0.74810379241516967</v>
      </c>
    </row>
    <row r="18" spans="1:11" ht="18.75">
      <c r="A18" s="13" t="s">
        <v>46</v>
      </c>
    </row>
  </sheetData>
  <mergeCells count="4">
    <mergeCell ref="A4:A5"/>
    <mergeCell ref="A6:A7"/>
    <mergeCell ref="A10:A12"/>
    <mergeCell ref="A15:A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8"/>
  <sheetViews>
    <sheetView tabSelected="1" workbookViewId="0">
      <selection activeCell="A20" sqref="A20"/>
    </sheetView>
  </sheetViews>
  <sheetFormatPr defaultRowHeight="15"/>
  <cols>
    <col min="3" max="3" width="10.85546875" customWidth="1"/>
    <col min="4" max="4" width="12" customWidth="1"/>
    <col min="5" max="5" width="9" bestFit="1" customWidth="1"/>
  </cols>
  <sheetData>
    <row r="1" spans="1:6">
      <c r="A1" s="1" t="s">
        <v>60</v>
      </c>
    </row>
    <row r="2" spans="1:6" ht="16.5" thickBot="1">
      <c r="A2" s="21"/>
    </row>
    <row r="3" spans="1:6" ht="16.5" thickTop="1" thickBot="1">
      <c r="A3" s="7"/>
      <c r="B3" s="8"/>
      <c r="C3" s="8">
        <v>2022</v>
      </c>
      <c r="D3" s="8">
        <v>2023</v>
      </c>
      <c r="E3" s="8">
        <v>2024</v>
      </c>
      <c r="F3" s="8">
        <v>2025</v>
      </c>
    </row>
    <row r="4" spans="1:6" ht="32.25" customHeight="1">
      <c r="A4" s="61" t="s">
        <v>0</v>
      </c>
      <c r="B4" s="2" t="s">
        <v>1</v>
      </c>
      <c r="C4" s="4" t="s">
        <v>4</v>
      </c>
      <c r="D4" s="2">
        <v>3271.87</v>
      </c>
      <c r="E4" s="4">
        <v>3272.17</v>
      </c>
      <c r="F4" s="4"/>
    </row>
    <row r="5" spans="1:6" ht="15.75" thickBot="1">
      <c r="A5" s="62"/>
      <c r="B5" s="5" t="s">
        <v>2</v>
      </c>
      <c r="C5" s="10" t="s">
        <v>4</v>
      </c>
      <c r="D5" s="10">
        <v>45184</v>
      </c>
      <c r="E5" s="10">
        <v>45554</v>
      </c>
      <c r="F5" s="10"/>
    </row>
    <row r="6" spans="1:6" ht="32.25" customHeight="1">
      <c r="A6" s="61" t="s">
        <v>3</v>
      </c>
      <c r="B6" s="2" t="s">
        <v>1</v>
      </c>
      <c r="C6" s="2" t="s">
        <v>4</v>
      </c>
      <c r="D6" s="47">
        <v>3277.22</v>
      </c>
      <c r="E6" s="2">
        <v>3277.99</v>
      </c>
      <c r="F6" s="2"/>
    </row>
    <row r="7" spans="1:6" ht="15.75" thickBot="1">
      <c r="A7" s="62"/>
      <c r="B7" s="5" t="s">
        <v>2</v>
      </c>
      <c r="C7" s="5" t="s">
        <v>4</v>
      </c>
      <c r="D7" s="10">
        <v>45015</v>
      </c>
      <c r="E7" s="10">
        <v>45375</v>
      </c>
      <c r="F7" s="5"/>
    </row>
    <row r="8" spans="1:6" ht="24.75" thickBot="1">
      <c r="A8" s="11" t="s">
        <v>5</v>
      </c>
      <c r="B8" s="5" t="s">
        <v>1</v>
      </c>
      <c r="C8" s="5" t="s">
        <v>4</v>
      </c>
      <c r="D8" s="5" t="s">
        <v>4</v>
      </c>
      <c r="E8" s="5">
        <f>E6-D4</f>
        <v>6.1199999999998909</v>
      </c>
      <c r="F8" s="5"/>
    </row>
    <row r="9" spans="1:6" ht="60.75" thickBot="1">
      <c r="A9" s="11" t="s">
        <v>6</v>
      </c>
      <c r="B9" s="5" t="s">
        <v>1</v>
      </c>
      <c r="C9" s="5" t="s">
        <v>4</v>
      </c>
      <c r="D9" s="5" t="s">
        <v>4</v>
      </c>
      <c r="E9" s="5">
        <f>E6-D6</f>
        <v>0.76999999999998181</v>
      </c>
      <c r="F9" s="5"/>
    </row>
    <row r="10" spans="1:6">
      <c r="A10" s="61" t="s">
        <v>7</v>
      </c>
      <c r="B10" s="2" t="s">
        <v>8</v>
      </c>
      <c r="C10" s="2" t="s">
        <v>4</v>
      </c>
      <c r="D10" s="12">
        <v>44862</v>
      </c>
      <c r="E10" s="12">
        <v>45184</v>
      </c>
      <c r="F10" s="12">
        <v>45555</v>
      </c>
    </row>
    <row r="11" spans="1:6">
      <c r="A11" s="63"/>
      <c r="B11" s="2" t="s">
        <v>9</v>
      </c>
      <c r="C11" s="12">
        <v>44662</v>
      </c>
      <c r="D11" s="12">
        <v>45025</v>
      </c>
      <c r="E11" s="12">
        <v>45389</v>
      </c>
      <c r="F11" s="2"/>
    </row>
    <row r="12" spans="1:6" ht="24.75" thickBot="1">
      <c r="A12" s="62"/>
      <c r="B12" s="5" t="s">
        <v>10</v>
      </c>
      <c r="C12" s="5" t="s">
        <v>4</v>
      </c>
      <c r="D12" s="5">
        <f>D11-D10</f>
        <v>163</v>
      </c>
      <c r="E12" s="5">
        <f>E11-E10</f>
        <v>205</v>
      </c>
      <c r="F12" s="5"/>
    </row>
    <row r="13" spans="1:6" ht="48.75" thickBot="1">
      <c r="A13" s="11" t="s">
        <v>11</v>
      </c>
      <c r="B13" s="5" t="s">
        <v>10</v>
      </c>
      <c r="C13" s="5" t="s">
        <v>4</v>
      </c>
      <c r="D13" s="5">
        <v>2</v>
      </c>
      <c r="E13" s="5">
        <v>0</v>
      </c>
      <c r="F13" s="5"/>
    </row>
    <row r="14" spans="1:6" ht="36.75" thickBot="1">
      <c r="A14" s="11" t="s">
        <v>12</v>
      </c>
      <c r="B14" s="5" t="s">
        <v>13</v>
      </c>
      <c r="C14" s="5">
        <f>D10-C11</f>
        <v>200</v>
      </c>
      <c r="D14" s="5">
        <f>E10-D11</f>
        <v>159</v>
      </c>
      <c r="E14" s="5">
        <f>F10-E11</f>
        <v>166</v>
      </c>
      <c r="F14" s="5"/>
    </row>
    <row r="15" spans="1:6" ht="24">
      <c r="A15" s="61" t="s">
        <v>14</v>
      </c>
      <c r="B15" s="2" t="s">
        <v>15</v>
      </c>
      <c r="C15" s="3">
        <v>4401</v>
      </c>
      <c r="D15" s="3">
        <v>4315</v>
      </c>
      <c r="E15" s="3">
        <v>4717</v>
      </c>
      <c r="F15" s="3"/>
    </row>
    <row r="16" spans="1:6" ht="24">
      <c r="A16" s="63"/>
      <c r="B16" s="2" t="s">
        <v>16</v>
      </c>
      <c r="C16" s="3">
        <v>3943</v>
      </c>
      <c r="D16" s="3">
        <v>2406</v>
      </c>
      <c r="E16" s="3">
        <v>2942</v>
      </c>
      <c r="F16" s="3"/>
    </row>
    <row r="17" spans="1:6" ht="36.75" thickBot="1">
      <c r="A17" s="62"/>
      <c r="B17" s="5" t="s">
        <v>17</v>
      </c>
      <c r="C17" s="36">
        <f>C16/C15</f>
        <v>0.89593274255850941</v>
      </c>
      <c r="D17" s="36">
        <f>D16/D15</f>
        <v>0.55758980301274619</v>
      </c>
      <c r="E17" s="36">
        <f>E16/E15</f>
        <v>0.62370150519397927</v>
      </c>
      <c r="F17" s="5"/>
    </row>
    <row r="18" spans="1:6" ht="18.75">
      <c r="A18" s="13" t="s">
        <v>61</v>
      </c>
    </row>
  </sheetData>
  <mergeCells count="4">
    <mergeCell ref="A4:A5"/>
    <mergeCell ref="A6:A7"/>
    <mergeCell ref="A10:A12"/>
    <mergeCell ref="A15:A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Lane IW</vt:lpstr>
      <vt:lpstr>Scott IW</vt:lpstr>
      <vt:lpstr>Scott IW - Annual Measurements</vt:lpstr>
      <vt:lpstr>Wallace IW</vt:lpstr>
      <vt:lpstr>Wichita IW</vt:lpstr>
      <vt:lpstr>Wichita 2 IW</vt:lpstr>
      <vt:lpstr>'Scott IW - Annual Measurements'!_Ref285693735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Knobbe</dc:creator>
  <cp:lastModifiedBy>Butler, James J. Jr.</cp:lastModifiedBy>
  <dcterms:created xsi:type="dcterms:W3CDTF">2018-07-05T16:37:59Z</dcterms:created>
  <dcterms:modified xsi:type="dcterms:W3CDTF">2025-08-27T16:51:02Z</dcterms:modified>
</cp:coreProperties>
</file>