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nobbe.HOME\Documents\Index Well Program\2021 Index Well Report\"/>
    </mc:Choice>
  </mc:AlternateContent>
  <bookViews>
    <workbookView xWindow="480" yWindow="180" windowWidth="27795" windowHeight="12840" tabRatio="763"/>
  </bookViews>
  <sheets>
    <sheet name="Colby IW" sheetId="2" r:id="rId1"/>
    <sheet name="Colby IW - Annual Measurements" sheetId="3" r:id="rId2"/>
    <sheet name="Baalman IW" sheetId="4" r:id="rId3"/>
    <sheet name="Beckman IW" sheetId="5" r:id="rId4"/>
    <sheet name="Moss IW" sheetId="6" r:id="rId5"/>
    <sheet name="Seegmiller IW" sheetId="7" r:id="rId6"/>
    <sheet name="Steiger IW" sheetId="8" r:id="rId7"/>
    <sheet name="Sherman IW" sheetId="9" r:id="rId8"/>
    <sheet name="Sherman 2 IW" sheetId="12" r:id="rId9"/>
    <sheet name="Thomas IW" sheetId="10" r:id="rId10"/>
    <sheet name="TH IW - Annual Measurements" sheetId="11" r:id="rId11"/>
  </sheets>
  <definedNames>
    <definedName name="_Ref285693786" localSheetId="10">'TH IW - Annual Measurements'!$A$1</definedName>
  </definedNames>
  <calcPr calcId="162913"/>
</workbook>
</file>

<file path=xl/calcChain.xml><?xml version="1.0" encoding="utf-8"?>
<calcChain xmlns="http://schemas.openxmlformats.org/spreadsheetml/2006/main">
  <c r="C18" i="2" l="1"/>
  <c r="D18" i="2"/>
  <c r="E18" i="2"/>
  <c r="P19" i="10" l="1"/>
  <c r="Q19" i="10"/>
  <c r="G17" i="9"/>
  <c r="H17" i="9"/>
  <c r="K8" i="8"/>
  <c r="L8" i="8"/>
  <c r="K19" i="7"/>
  <c r="L19" i="7"/>
  <c r="K17" i="6"/>
  <c r="L17" i="6"/>
  <c r="I18" i="5"/>
  <c r="J18" i="5"/>
  <c r="H17" i="4"/>
  <c r="I17" i="4"/>
  <c r="I18" i="2"/>
  <c r="J18" i="2"/>
  <c r="Q15" i="10" l="1"/>
  <c r="Q13" i="10"/>
  <c r="Q9" i="10"/>
  <c r="Q8" i="10"/>
  <c r="H14" i="9" l="1"/>
  <c r="H12" i="9"/>
  <c r="H9" i="9"/>
  <c r="H8" i="9"/>
  <c r="L15" i="7" l="1"/>
  <c r="L13" i="7"/>
  <c r="L10" i="7"/>
  <c r="L9" i="7"/>
  <c r="L14" i="6" l="1"/>
  <c r="L12" i="6"/>
  <c r="L9" i="6"/>
  <c r="L8" i="6"/>
  <c r="K14" i="6"/>
  <c r="J14" i="5" l="1"/>
  <c r="J9" i="5"/>
  <c r="J8" i="5"/>
  <c r="J12" i="5"/>
  <c r="I9" i="4" l="1"/>
  <c r="H8" i="4"/>
  <c r="H9" i="4"/>
  <c r="G14" i="4"/>
  <c r="I14" i="2" l="1"/>
  <c r="I12" i="2"/>
  <c r="I9" i="2"/>
  <c r="I8" i="2"/>
  <c r="P9" i="10" l="1"/>
  <c r="P13" i="10" l="1"/>
  <c r="P15" i="10"/>
  <c r="P8" i="10"/>
  <c r="G14" i="9"/>
  <c r="K15" i="7"/>
  <c r="G12" i="9"/>
  <c r="K13" i="7"/>
  <c r="G9" i="9"/>
  <c r="K10" i="7"/>
  <c r="G8" i="9"/>
  <c r="K9" i="7"/>
  <c r="K8" i="6" l="1"/>
  <c r="K9" i="6"/>
  <c r="K12" i="6"/>
  <c r="I8" i="5"/>
  <c r="I9" i="5"/>
  <c r="I14" i="5"/>
  <c r="I12" i="5"/>
  <c r="H12" i="4"/>
  <c r="O19" i="10" l="1"/>
  <c r="F14" i="9"/>
  <c r="F17" i="9"/>
  <c r="J8" i="8"/>
  <c r="J19" i="7"/>
  <c r="J17" i="6"/>
  <c r="H18" i="5"/>
  <c r="H14" i="5"/>
  <c r="G17" i="4"/>
  <c r="H18" i="2"/>
  <c r="O15" i="10" l="1"/>
  <c r="M15" i="10"/>
  <c r="E15" i="10" l="1"/>
  <c r="F15" i="10"/>
  <c r="G15" i="10"/>
  <c r="H15" i="10"/>
  <c r="I15" i="10"/>
  <c r="J15" i="10"/>
  <c r="K15" i="10"/>
  <c r="L15" i="10"/>
  <c r="D15" i="10"/>
  <c r="N19" i="10"/>
  <c r="J13" i="7"/>
  <c r="E17" i="9"/>
  <c r="I8" i="8" l="1"/>
  <c r="I19" i="7"/>
  <c r="J15" i="7"/>
  <c r="D15" i="7"/>
  <c r="E15" i="7"/>
  <c r="F15" i="7"/>
  <c r="G15" i="7"/>
  <c r="H15" i="7"/>
  <c r="I15" i="7"/>
  <c r="D13" i="7"/>
  <c r="E13" i="7"/>
  <c r="F13" i="7"/>
  <c r="G13" i="7"/>
  <c r="H13" i="7"/>
  <c r="I17" i="6"/>
  <c r="J12" i="6"/>
  <c r="J14" i="6"/>
  <c r="E14" i="6"/>
  <c r="F14" i="6"/>
  <c r="G14" i="6"/>
  <c r="H14" i="6"/>
  <c r="I14" i="6"/>
  <c r="D14" i="6"/>
  <c r="G18" i="5"/>
  <c r="G14" i="5"/>
  <c r="F14" i="5"/>
  <c r="E12" i="4"/>
  <c r="D14" i="4"/>
  <c r="E14" i="4"/>
  <c r="F14" i="4"/>
  <c r="F17" i="4" l="1"/>
  <c r="H14" i="2"/>
  <c r="G18" i="2" l="1"/>
  <c r="O8" i="10" l="1"/>
  <c r="O9" i="10"/>
  <c r="J9" i="7" l="1"/>
  <c r="J10" i="7"/>
  <c r="J8" i="6"/>
  <c r="J9" i="6"/>
  <c r="H12" i="5" l="1"/>
  <c r="H8" i="5"/>
  <c r="H9" i="5"/>
  <c r="G12" i="4"/>
  <c r="G8" i="4"/>
  <c r="G9" i="4"/>
  <c r="H8" i="2" l="1"/>
  <c r="H9" i="2"/>
  <c r="H12" i="2"/>
  <c r="N13" i="10" l="1"/>
  <c r="N9" i="10"/>
  <c r="I9" i="6"/>
  <c r="N8" i="10"/>
  <c r="I9" i="7"/>
  <c r="I13" i="7" l="1"/>
  <c r="I10" i="7"/>
  <c r="I8" i="6"/>
  <c r="I12" i="6"/>
  <c r="G9" i="5"/>
  <c r="G8" i="5"/>
  <c r="G12" i="5"/>
  <c r="F9" i="4"/>
  <c r="F12" i="4" l="1"/>
  <c r="F8" i="4"/>
  <c r="G9" i="2" l="1"/>
  <c r="G12" i="2" l="1"/>
  <c r="G8" i="2"/>
  <c r="M19" i="10" l="1"/>
  <c r="D17" i="9"/>
  <c r="H8" i="8"/>
  <c r="H19" i="7"/>
  <c r="H17" i="6"/>
  <c r="F18" i="5"/>
  <c r="E17" i="4"/>
  <c r="F18" i="2" l="1"/>
</calcChain>
</file>

<file path=xl/sharedStrings.xml><?xml version="1.0" encoding="utf-8"?>
<sst xmlns="http://schemas.openxmlformats.org/spreadsheetml/2006/main" count="525" uniqueCount="173">
  <si>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</si>
  <si>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</si>
  <si>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</si>
  <si>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</si>
  <si>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</si>
  <si>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</si>
  <si>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</si>
  <si>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</si>
  <si>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</si>
  <si>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</si>
  <si>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</si>
  <si>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</si>
  <si>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</si>
  <si>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</si>
  <si>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10"/>
        <color theme="1"/>
        <rFont val="Helvetica Neue"/>
      </rPr>
      <t>a</t>
    </r>
  </si>
  <si>
    <t>Irrigated Acres</t>
  </si>
  <si>
    <t>Total (ac-ft)</t>
  </si>
  <si>
    <t>Irrigation Use Only (ac-ft)</t>
  </si>
  <si>
    <t>Use per Irrigated Acre (ft)</t>
  </si>
  <si>
    <t>WL Elevation (ft)</t>
  </si>
  <si>
    <r>
      <t>Indicated Annual WL Change (ft)</t>
    </r>
    <r>
      <rPr>
        <b/>
        <vertAlign val="superscript"/>
        <sz val="10"/>
        <color theme="1"/>
        <rFont val="Helvetica Neue"/>
      </rPr>
      <t>b</t>
    </r>
  </si>
  <si>
    <t>Method</t>
  </si>
  <si>
    <t>Steel tape</t>
  </si>
  <si>
    <t>Transducer</t>
  </si>
  <si>
    <t>-0.79 (NA)</t>
  </si>
  <si>
    <r>
      <t>3,029.79</t>
    </r>
    <r>
      <rPr>
        <vertAlign val="superscript"/>
        <sz val="9"/>
        <color theme="1"/>
        <rFont val="Helvetica Neue"/>
      </rPr>
      <t>c</t>
    </r>
  </si>
  <si>
    <t>-0.97 (-1.11)</t>
  </si>
  <si>
    <r>
      <t>3,028.84</t>
    </r>
    <r>
      <rPr>
        <vertAlign val="superscript"/>
        <sz val="10"/>
        <color theme="1"/>
        <rFont val="Helvetica Neue"/>
      </rPr>
      <t>c</t>
    </r>
  </si>
  <si>
    <t>-1.75 (-1.49)</t>
  </si>
  <si>
    <r>
      <t>3,027.11</t>
    </r>
    <r>
      <rPr>
        <vertAlign val="superscript"/>
        <sz val="9"/>
        <color theme="1"/>
        <rFont val="Helvetica Neue"/>
      </rPr>
      <t>c</t>
    </r>
  </si>
  <si>
    <r>
      <t>3,026.46</t>
    </r>
    <r>
      <rPr>
        <vertAlign val="superscript"/>
        <sz val="9"/>
        <color theme="1"/>
        <rFont val="Helvetica Neue"/>
      </rPr>
      <t>c</t>
    </r>
  </si>
  <si>
    <r>
      <t>a</t>
    </r>
    <r>
      <rPr>
        <sz val="10"/>
        <color theme="1"/>
        <rFont val="Times New Roman"/>
        <family val="1"/>
      </rPr>
      <t xml:space="preserve"> Steel tape measurements are from annual water-level measurement program (http://hercules.kgs.ku.edu/geohydro/wizard/wizardwelldetail.cfm?usgs_id=392329101040201).</t>
    </r>
  </si>
  <si>
    <r>
      <t>b</t>
    </r>
    <r>
      <rPr>
        <sz val="10"/>
        <color theme="1"/>
        <rFont val="Times New Roman"/>
        <family val="1"/>
      </rPr>
      <t xml:space="preserve"> Value in ( ) is the change in the maximum recovered water level measured by the index well transducer.</t>
    </r>
  </si>
  <si>
    <r>
      <t>c</t>
    </r>
    <r>
      <rPr>
        <sz val="10"/>
        <color theme="1"/>
        <rFont val="Times New Roman"/>
        <family val="1"/>
      </rPr>
      <t xml:space="preserve"> Average of values over time interval 0800–1600.</t>
    </r>
  </si>
  <si>
    <r>
      <t>2-mi Radius Water Use</t>
    </r>
    <r>
      <rPr>
        <vertAlign val="superscript"/>
        <sz val="9"/>
        <color theme="1"/>
        <rFont val="Helvetica Neue"/>
      </rPr>
      <t>a</t>
    </r>
  </si>
  <si>
    <t xml:space="preserve"> 2014 Irrigated Acres-3,150, Total Water Use-2,671.9 ac-ft, Use per Irrigated Acre-0.85 ft.</t>
  </si>
  <si>
    <r>
      <t>2,649.7</t>
    </r>
    <r>
      <rPr>
        <vertAlign val="superscript"/>
        <sz val="10"/>
        <color theme="1"/>
        <rFont val="Helvetica Neue"/>
      </rPr>
      <t>b</t>
    </r>
  </si>
  <si>
    <r>
      <t>NA</t>
    </r>
    <r>
      <rPr>
        <vertAlign val="superscript"/>
        <sz val="10"/>
        <color theme="1"/>
        <rFont val="Helvetica Neue"/>
      </rPr>
      <t>c</t>
    </r>
  </si>
  <si>
    <r>
      <t>9/5/14</t>
    </r>
    <r>
      <rPr>
        <vertAlign val="superscript"/>
        <sz val="10"/>
        <color theme="1"/>
        <rFont val="Helvetica Neue"/>
      </rPr>
      <t>b</t>
    </r>
  </si>
  <si>
    <r>
      <t>NA</t>
    </r>
    <r>
      <rPr>
        <vertAlign val="superscript"/>
        <sz val="9"/>
        <color theme="1"/>
        <rFont val="Helvetica Neue"/>
      </rPr>
      <t>d</t>
    </r>
  </si>
  <si>
    <r>
      <t>9/9/14</t>
    </r>
    <r>
      <rPr>
        <vertAlign val="superscript"/>
        <sz val="10"/>
        <color theme="1"/>
        <rFont val="Helvetica Neue"/>
      </rPr>
      <t>b</t>
    </r>
  </si>
  <si>
    <r>
      <t>284</t>
    </r>
    <r>
      <rPr>
        <vertAlign val="superscript"/>
        <sz val="10"/>
        <color theme="1"/>
        <rFont val="Helvetica Neue"/>
      </rPr>
      <t>b</t>
    </r>
  </si>
  <si>
    <t>&gt;2.7</t>
  </si>
  <si>
    <r>
      <t>130</t>
    </r>
    <r>
      <rPr>
        <vertAlign val="superscript"/>
        <sz val="10"/>
        <color theme="1"/>
        <rFont val="Helvetica Neue"/>
      </rPr>
      <t>b</t>
    </r>
  </si>
  <si>
    <r>
      <t>a</t>
    </r>
    <r>
      <rPr>
        <sz val="10"/>
        <color theme="1"/>
        <rFont val="Times New Roman"/>
        <family val="1"/>
      </rPr>
      <t>2012 Irrigated Acres—3,730, Total use-5,652.9 ac-ft, Irrigation use—5,402.7 ac-ft, Use per Irrigated Acre—1.45 ft</t>
    </r>
  </si>
  <si>
    <t xml:space="preserve"> 2013 Irrigated Acres—3,837, Total use-3,351.9 ac-ft, Irrigation use—3,123.8 ac-ft, Use per Irrigated Acre—0.81 ft</t>
  </si>
  <si>
    <r>
      <t>b</t>
    </r>
    <r>
      <rPr>
        <sz val="10"/>
        <color theme="1"/>
        <rFont val="Times New Roman"/>
        <family val="1"/>
      </rPr>
      <t>Value may be affected by missing data from 10/1/14 to 10/30/14.</t>
    </r>
  </si>
  <si>
    <r>
      <t>c</t>
    </r>
    <r>
      <rPr>
        <sz val="10"/>
        <color theme="1"/>
        <rFont val="Times New Roman"/>
        <family val="1"/>
      </rPr>
      <t>Values affected by calibration issues and thus not reported.</t>
    </r>
  </si>
  <si>
    <r>
      <t>d</t>
    </r>
    <r>
      <rPr>
        <sz val="10"/>
        <color theme="1"/>
        <rFont val="Times New Roman"/>
        <family val="1"/>
      </rPr>
      <t>Values affected by missing data from 5/26/16 to 6/15/16.</t>
    </r>
  </si>
  <si>
    <t>Min</t>
  </si>
  <si>
    <t>Max</t>
  </si>
  <si>
    <t>4/24/17, 5/24/17</t>
  </si>
  <si>
    <t>2.3 (2013)</t>
  </si>
  <si>
    <t>-0.7 (2015)</t>
  </si>
  <si>
    <t>15.7 (2013)</t>
  </si>
  <si>
    <t>115.0 (2014)</t>
  </si>
  <si>
    <t>2-mi Radius Water Use</t>
  </si>
  <si>
    <t>4,062.2 (2012)</t>
  </si>
  <si>
    <t>1.49 (2012)</t>
  </si>
  <si>
    <t>9/11/17, 9/14/17</t>
  </si>
  <si>
    <t>7.2 (2017)</t>
  </si>
  <si>
    <t>23.1 (2013)</t>
  </si>
  <si>
    <t>144.5 (2014)</t>
  </si>
  <si>
    <t>3,573 (2013)</t>
  </si>
  <si>
    <t>5,470.5 (2012)</t>
  </si>
  <si>
    <t>1.47 (2012)</t>
  </si>
  <si>
    <t>1,225 (2014)</t>
  </si>
  <si>
    <t>1,238 (2015)</t>
  </si>
  <si>
    <t>1,889.6 (2012)</t>
  </si>
  <si>
    <t>1,869.0 (2012)</t>
  </si>
  <si>
    <t>1.51 (2012)</t>
  </si>
  <si>
    <r>
      <t>a</t>
    </r>
    <r>
      <rPr>
        <sz val="10"/>
        <color theme="1"/>
        <rFont val="Times New Roman"/>
        <family val="1"/>
      </rPr>
      <t>Individual pumping seasons are difficult to discern on hydrograph so only local water-use data reported here.</t>
    </r>
  </si>
  <si>
    <t>Total Use (ac-ft)</t>
  </si>
  <si>
    <t>(2014, 2016)</t>
  </si>
  <si>
    <t>Maximum  Recovery Elevation</t>
  </si>
  <si>
    <t>4.4 (2011)</t>
  </si>
  <si>
    <t>Change in Maximum Recovery</t>
  </si>
  <si>
    <t>-1.9 (2013)</t>
  </si>
  <si>
    <t>191.4 (2011)</t>
  </si>
  <si>
    <t>301.4 (2010)</t>
  </si>
  <si>
    <r>
      <t>0</t>
    </r>
    <r>
      <rPr>
        <vertAlign val="superscript"/>
        <sz val="10"/>
        <color theme="1"/>
        <rFont val="Helvetica Neue"/>
      </rPr>
      <t>a</t>
    </r>
  </si>
  <si>
    <r>
      <t>0</t>
    </r>
    <r>
      <rPr>
        <vertAlign val="superscript"/>
        <sz val="9"/>
        <color theme="1"/>
        <rFont val="Helvetica Neue"/>
      </rPr>
      <t>a</t>
    </r>
    <r>
      <rPr>
        <sz val="9"/>
        <color theme="1"/>
        <rFont val="Helvetica Neue"/>
      </rPr>
      <t xml:space="preserve"> (2013)</t>
    </r>
  </si>
  <si>
    <t>24.7 (2016)</t>
  </si>
  <si>
    <t xml:space="preserve"> Days</t>
  </si>
  <si>
    <t>173.8 (2011)</t>
  </si>
  <si>
    <t>2,916 (2014)</t>
  </si>
  <si>
    <t>3,683.2 (2012)</t>
  </si>
  <si>
    <t>1.20 (2012)</t>
  </si>
  <si>
    <r>
      <t xml:space="preserve">a </t>
    </r>
    <r>
      <rPr>
        <sz val="10"/>
        <color theme="1"/>
        <rFont val="Times New Roman"/>
        <family val="1"/>
      </rPr>
      <t>Could not confidently identify any pumping periods during recovery.</t>
    </r>
  </si>
  <si>
    <r>
      <t>Indicated Annual WL Change (ft)</t>
    </r>
    <r>
      <rPr>
        <b/>
        <vertAlign val="superscript"/>
        <sz val="8"/>
        <color theme="1"/>
        <rFont val="Helvetica Neue"/>
      </rPr>
      <t>b</t>
    </r>
  </si>
  <si>
    <t>-2.42 (-1.87)</t>
  </si>
  <si>
    <r>
      <t>2,970.26</t>
    </r>
    <r>
      <rPr>
        <vertAlign val="superscript"/>
        <sz val="9"/>
        <color theme="1"/>
        <rFont val="Helvetica Neue"/>
      </rPr>
      <t>c</t>
    </r>
  </si>
  <si>
    <t>-1.43 (-1.64)</t>
  </si>
  <si>
    <r>
      <t>2,968.73</t>
    </r>
    <r>
      <rPr>
        <vertAlign val="superscript"/>
        <sz val="9"/>
        <color theme="1"/>
        <rFont val="Helvetica Neue"/>
      </rPr>
      <t>c</t>
    </r>
  </si>
  <si>
    <t>-0.82 (-1.01)</t>
  </si>
  <si>
    <r>
      <t>2,968.08</t>
    </r>
    <r>
      <rPr>
        <vertAlign val="superscript"/>
        <sz val="9"/>
        <color theme="1"/>
        <rFont val="Helvetica Neue"/>
      </rPr>
      <t>c</t>
    </r>
  </si>
  <si>
    <t>-0.13 (-0.12)</t>
  </si>
  <si>
    <r>
      <t>2,967.78</t>
    </r>
    <r>
      <rPr>
        <vertAlign val="superscript"/>
        <sz val="9"/>
        <color theme="1"/>
        <rFont val="Helvetica Neue"/>
      </rPr>
      <t>c</t>
    </r>
  </si>
  <si>
    <t>-0.67 (+0.18)</t>
  </si>
  <si>
    <r>
      <t>2,967.17</t>
    </r>
    <r>
      <rPr>
        <vertAlign val="superscript"/>
        <sz val="9"/>
        <color theme="1"/>
        <rFont val="Helvetica Neue"/>
      </rPr>
      <t>c</t>
    </r>
  </si>
  <si>
    <r>
      <t>2,967.94</t>
    </r>
    <r>
      <rPr>
        <vertAlign val="superscript"/>
        <sz val="9"/>
        <color theme="1"/>
        <rFont val="Helvetica Neue"/>
      </rPr>
      <t>c</t>
    </r>
  </si>
  <si>
    <r>
      <t>a</t>
    </r>
    <r>
      <rPr>
        <sz val="10"/>
        <color theme="1"/>
        <rFont val="Times New Roman"/>
        <family val="1"/>
      </rPr>
      <t xml:space="preserve"> Steel tape measurements are from annual water-level measurement program (http://hercules.kgs.ku.edu/geohydro/wizard/wizardwelldetail.cfm?usgs_id=383132100543101).</t>
    </r>
  </si>
  <si>
    <t>General characteristics of the Colby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</si>
  <si>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 xml:space="preserve"> comparison with transducer measurements, Colby index well.</t>
    </r>
  </si>
  <si>
    <t>General characteristics of the Baalman index well hydrograph and local water-use data.</t>
  </si>
  <si>
    <t>General characteristics of the Beckman index well hydrograph and local water-use data.</t>
  </si>
  <si>
    <t>General characteristics of the Moss index well hydrograph and local water-use data.</t>
  </si>
  <si>
    <t>General characteristics of the Seegmiller index well hydrograph and local water-use data.</t>
  </si>
  <si>
    <r>
      <t>Steiger index well local water-use data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>.</t>
    </r>
  </si>
  <si>
    <t>General characteristics of the Sherman County index well hydrograph and local water-use data.</t>
  </si>
  <si>
    <t>General characteristics of the Thomas County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</si>
  <si>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 xml:space="preserve"> comparison with transducer measurements, Thomas County index well.</t>
    </r>
  </si>
  <si>
    <r>
      <t>2974.61</t>
    </r>
    <r>
      <rPr>
        <vertAlign val="superscript"/>
        <sz val="9"/>
        <color theme="1"/>
        <rFont val="Helvetica Neue"/>
      </rPr>
      <t>c</t>
    </r>
  </si>
  <si>
    <r>
      <t>2973.18</t>
    </r>
    <r>
      <rPr>
        <vertAlign val="superscript"/>
        <sz val="9"/>
        <color theme="1"/>
        <rFont val="Helvetica Neue"/>
      </rPr>
      <t>c</t>
    </r>
  </si>
  <si>
    <r>
      <t>2974.74</t>
    </r>
    <r>
      <rPr>
        <vertAlign val="superscript"/>
        <sz val="9"/>
        <color theme="1"/>
        <rFont val="Helvetica Neue"/>
      </rPr>
      <t>c</t>
    </r>
  </si>
  <si>
    <r>
      <t>2974.14</t>
    </r>
    <r>
      <rPr>
        <vertAlign val="superscript"/>
        <sz val="9"/>
        <color theme="1"/>
        <rFont val="Helvetica Neue"/>
      </rPr>
      <t>c</t>
    </r>
  </si>
  <si>
    <r>
      <t>2972.61</t>
    </r>
    <r>
      <rPr>
        <vertAlign val="superscript"/>
        <sz val="9"/>
        <color theme="1"/>
        <rFont val="Helvetica Neue"/>
      </rPr>
      <t>c</t>
    </r>
  </si>
  <si>
    <t>-1.38 (-0.53)</t>
  </si>
  <si>
    <t>+1.35 (+1.05)</t>
  </si>
  <si>
    <t>-0.75 (-1.24)</t>
  </si>
  <si>
    <t>-1.33 (-1.40)</t>
  </si>
  <si>
    <r>
      <t>a</t>
    </r>
    <r>
      <rPr>
        <sz val="10"/>
        <color theme="1"/>
        <rFont val="Times New Roman"/>
        <family val="1"/>
      </rPr>
      <t>2015 Irrigated Acres—3,886, Total use—2,921 ac-ft, Use per Irrigated Acre—0.75 ft</t>
    </r>
  </si>
  <si>
    <t>2,389 (2017)</t>
  </si>
  <si>
    <r>
      <t>3,026.11</t>
    </r>
    <r>
      <rPr>
        <vertAlign val="superscript"/>
        <sz val="9"/>
        <color theme="1"/>
        <rFont val="Helvetica Neue"/>
      </rPr>
      <t>c</t>
    </r>
  </si>
  <si>
    <t>-0.65 (-0.55)</t>
  </si>
  <si>
    <t xml:space="preserve"> 2013 Irrigated Acres-3,134, Total Water Use-2,581.5 ac-ft, Use per Irrigated Acre-0.82 ft.</t>
  </si>
  <si>
    <r>
      <t>a</t>
    </r>
    <r>
      <rPr>
        <sz val="10"/>
        <color theme="1"/>
        <rFont val="Times New Roman"/>
        <family val="1"/>
      </rPr>
      <t>2012 Irrigated Acres-3,081, Total Water Use-3,893.9 ac-ft, Use per Irrigated Acre-1.26 ft.</t>
    </r>
  </si>
  <si>
    <r>
      <t>a</t>
    </r>
    <r>
      <rPr>
        <sz val="10"/>
        <color theme="1"/>
        <rFont val="Times New Roman"/>
        <family val="1"/>
      </rPr>
      <t>2013 Irrigated Acres—712, Total—2,661.97 ac-ft, Irrigation use only—967.42 ac-ft, Use per Irrigated Acre—1.36 ft.</t>
    </r>
  </si>
  <si>
    <t>1.6 (2018)</t>
  </si>
  <si>
    <t>228 (2018)</t>
  </si>
  <si>
    <t>6.0 (2018)</t>
  </si>
  <si>
    <r>
      <t>2,970.38</t>
    </r>
    <r>
      <rPr>
        <vertAlign val="superscript"/>
        <sz val="9"/>
        <color theme="1"/>
        <rFont val="Helvetica Neue"/>
      </rPr>
      <t>c</t>
    </r>
  </si>
  <si>
    <t>+0.85 (+1.37)</t>
  </si>
  <si>
    <r>
      <t>3,025.55</t>
    </r>
    <r>
      <rPr>
        <vertAlign val="superscript"/>
        <sz val="9"/>
        <color theme="1"/>
        <rFont val="Helvetica Neue"/>
      </rPr>
      <t>c</t>
    </r>
  </si>
  <si>
    <t>-0.37 (-0.45)</t>
  </si>
  <si>
    <r>
      <t>2,971.31</t>
    </r>
    <r>
      <rPr>
        <vertAlign val="superscript"/>
        <sz val="9"/>
        <color theme="1"/>
        <rFont val="Helvetica Neue"/>
      </rPr>
      <t>c</t>
    </r>
  </si>
  <si>
    <t>+2.35 (+1.30)</t>
  </si>
  <si>
    <t>315 (2019)</t>
  </si>
  <si>
    <t>-0.2 (2017, 2019)</t>
  </si>
  <si>
    <t>311 (2019)</t>
  </si>
  <si>
    <t>+1.4 (2018)</t>
  </si>
  <si>
    <t>811 (2018)</t>
  </si>
  <si>
    <t>0.26 (2018)</t>
  </si>
  <si>
    <t>6.2 (2018)</t>
  </si>
  <si>
    <t>43 (2019)</t>
  </si>
  <si>
    <t>201 (2014)</t>
  </si>
  <si>
    <t>670 (2019)</t>
  </si>
  <si>
    <t>640 (2019)</t>
  </si>
  <si>
    <t>0.52 (2019)</t>
  </si>
  <si>
    <t>0 (2014-2020)</t>
  </si>
  <si>
    <t>0.6 (2020</t>
  </si>
  <si>
    <t>0 (2014, 2018, 2020)</t>
  </si>
  <si>
    <t>1,674 (2019)</t>
  </si>
  <si>
    <t>0.42 (2019)</t>
  </si>
  <si>
    <t>3,399 (2019)</t>
  </si>
  <si>
    <r>
      <t>2,969.90</t>
    </r>
    <r>
      <rPr>
        <vertAlign val="superscript"/>
        <sz val="9"/>
        <color theme="1"/>
        <rFont val="Helvetica Neue"/>
      </rPr>
      <t>c</t>
    </r>
  </si>
  <si>
    <t>+0.90 (+0.56)</t>
  </si>
  <si>
    <r>
      <t>3,024.49</t>
    </r>
    <r>
      <rPr>
        <vertAlign val="superscript"/>
        <sz val="9"/>
        <color theme="1"/>
        <rFont val="Helvetica Neue"/>
      </rPr>
      <t>c</t>
    </r>
  </si>
  <si>
    <t>-1.08 (NA)</t>
  </si>
  <si>
    <t>-0.56 (-0.40)</t>
  </si>
  <si>
    <t>41 (2019)</t>
  </si>
  <si>
    <t>1,445 (2019)</t>
  </si>
  <si>
    <t>0.58 (2019)</t>
  </si>
  <si>
    <r>
      <t>3,023.62</t>
    </r>
    <r>
      <rPr>
        <vertAlign val="superscript"/>
        <sz val="9"/>
        <color theme="1"/>
        <rFont val="Helvetica Neue"/>
      </rPr>
      <t>c</t>
    </r>
  </si>
  <si>
    <t>-0.80 (NA)</t>
  </si>
  <si>
    <t>-1.5 (2021)</t>
  </si>
  <si>
    <t>-0.04 (NA)</t>
  </si>
  <si>
    <r>
      <t>2,969.79</t>
    </r>
    <r>
      <rPr>
        <vertAlign val="superscript"/>
        <sz val="9"/>
        <color theme="1"/>
        <rFont val="Helvetica Neue"/>
      </rPr>
      <t>c</t>
    </r>
  </si>
  <si>
    <t>-1.37 (-0.82)</t>
  </si>
  <si>
    <t>2,767 (2021)</t>
  </si>
  <si>
    <t>3,953 (2021)</t>
  </si>
  <si>
    <r>
      <t>a</t>
    </r>
    <r>
      <rPr>
        <sz val="10"/>
        <color theme="1"/>
        <rFont val="Times New Roman"/>
        <family val="1"/>
      </rPr>
      <t>2021 Irrigated Acres—2,196, Total use—1,969 ac-ft, Use per Irrigated Acre—0.90 ft</t>
    </r>
  </si>
  <si>
    <t>General characteristics of the Sherman County 2 index well hydrograph and local water-use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</si>
</sst>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0.0"/>
  </numFmts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Helvetica Neue"/>
    </font>
    <font>
      <b/>
      <vertAlign val="superscript"/>
      <sz val="10"/>
      <color theme="1"/>
      <name val="Helvetica Neue"/>
    </font>
    <font>
      <b/>
      <sz val="8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Helvetica Neue"/>
    </font>
    <font>
      <vertAlign val="superscript"/>
      <sz val="10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Helvetica Neue"/>
    </font>
    <font>
      <i/>
      <sz val="8"/>
      <color theme="1"/>
      <name val="Times New Roman"/>
      <family val="1"/>
    </font>
    <font>
      <b/>
      <vertAlign val="superscript"/>
      <sz val="8"/>
      <color theme="1"/>
      <name val="Helvetica Neue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0" fillId="0" borderId="5" xfId="0" applyBorder="1"/>
    <xf numFmtId="0" fontId="18" fillId="0" borderId="1" xfId="0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3" fontId="19" fillId="0" borderId="0" xfId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/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0" fillId="0" borderId="0" xfId="0"/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14" fontId="7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14" fontId="0" fillId="0" borderId="4" xfId="0" applyNumberFormat="1" applyBorder="1"/>
    <xf numFmtId="0" fontId="0" fillId="0" borderId="0" xfId="0"/>
    <xf numFmtId="4" fontId="7" fillId="0" borderId="0" xfId="0" applyNumberFormat="1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3" fontId="19" fillId="0" borderId="0" xfId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15" sqref="K15"/>
    </sheetView>
  </sheetViews>
  <sheetFormatPr defaultRowHeight="14.25"/>
  <cols>
    <col min="6" max="6" width="11.46484375" bestFit="1" customWidth="1"/>
    <col min="9" max="9" width="9.53125" bestFit="1" customWidth="1"/>
  </cols>
  <sheetData>
    <row r="1" spans="1:11">
      <c r="A1" s="1" t="s">
        <v>102</v>
      </c>
    </row>
    <row r="2" spans="1:11" ht="14.65" thickBot="1">
      <c r="A2" s="1"/>
      <c r="H2" s="37"/>
    </row>
    <row r="3" spans="1:11" ht="15" thickTop="1" thickBot="1">
      <c r="A3" s="8"/>
      <c r="B3" s="9"/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  <c r="H3" s="10">
        <v>2019</v>
      </c>
      <c r="I3" s="10">
        <v>2020</v>
      </c>
      <c r="J3" s="10">
        <v>2021</v>
      </c>
      <c r="K3" s="10">
        <v>2022</v>
      </c>
    </row>
    <row r="4" spans="1:11" ht="32.25" customHeight="1">
      <c r="A4" s="124" t="s">
        <v>0</v>
      </c>
      <c r="B4" s="3" t="s">
        <v>1</v>
      </c>
      <c r="C4" s="76">
        <v>3028.5</v>
      </c>
      <c r="D4" s="76">
        <v>3027.6</v>
      </c>
      <c r="E4" s="76">
        <v>3026.3</v>
      </c>
      <c r="F4" s="3">
        <v>3025.2</v>
      </c>
      <c r="G4" s="60">
        <v>3024.7</v>
      </c>
      <c r="H4" s="103">
        <v>3024.6</v>
      </c>
      <c r="I4" s="103">
        <v>3023.5</v>
      </c>
      <c r="J4" s="103">
        <v>3022.3</v>
      </c>
      <c r="K4" s="103"/>
    </row>
    <row r="5" spans="1:11" ht="14.65" thickBot="1">
      <c r="A5" s="125"/>
      <c r="B5" s="6" t="s">
        <v>2</v>
      </c>
      <c r="C5" s="12">
        <v>41886</v>
      </c>
      <c r="D5" s="12">
        <v>42251</v>
      </c>
      <c r="E5" s="12">
        <v>42681</v>
      </c>
      <c r="F5" s="12">
        <v>42994</v>
      </c>
      <c r="G5" s="12">
        <v>43348</v>
      </c>
      <c r="H5" s="12">
        <v>43714</v>
      </c>
      <c r="I5" s="12">
        <v>44077</v>
      </c>
      <c r="J5" s="12">
        <v>44456</v>
      </c>
      <c r="K5" s="12"/>
    </row>
    <row r="6" spans="1:11" ht="32.25" customHeight="1">
      <c r="A6" s="124" t="s">
        <v>3</v>
      </c>
      <c r="B6" s="3" t="s">
        <v>1</v>
      </c>
      <c r="C6" s="3" t="s">
        <v>4</v>
      </c>
      <c r="D6" s="76">
        <v>3030.4</v>
      </c>
      <c r="E6" s="76">
        <v>3029.3</v>
      </c>
      <c r="F6" s="3">
        <v>3027.8</v>
      </c>
      <c r="G6" s="60">
        <v>3027.3</v>
      </c>
      <c r="H6" s="103">
        <v>3026.9</v>
      </c>
      <c r="I6" s="103">
        <v>3026.5</v>
      </c>
      <c r="J6" s="103" t="s">
        <v>4</v>
      </c>
      <c r="K6" s="103"/>
    </row>
    <row r="7" spans="1:11" ht="14.65" thickBot="1">
      <c r="A7" s="125"/>
      <c r="B7" s="6" t="s">
        <v>2</v>
      </c>
      <c r="C7" s="6" t="s">
        <v>4</v>
      </c>
      <c r="D7" s="12">
        <v>42066</v>
      </c>
      <c r="E7" s="12">
        <v>42441</v>
      </c>
      <c r="F7" s="12">
        <v>42770</v>
      </c>
      <c r="G7" s="12">
        <v>43192</v>
      </c>
      <c r="H7" s="12">
        <v>43537</v>
      </c>
      <c r="I7" s="12">
        <v>43931</v>
      </c>
      <c r="J7" s="12"/>
      <c r="K7" s="12"/>
    </row>
    <row r="8" spans="1:11" ht="23.65" thickBot="1">
      <c r="A8" s="13" t="s">
        <v>5</v>
      </c>
      <c r="B8" s="6" t="s">
        <v>1</v>
      </c>
      <c r="C8" s="6" t="s">
        <v>4</v>
      </c>
      <c r="D8" s="6">
        <v>1.9</v>
      </c>
      <c r="E8" s="6">
        <v>1.7</v>
      </c>
      <c r="F8" s="6">
        <v>1.5</v>
      </c>
      <c r="G8" s="62">
        <f>G6-F4</f>
        <v>2.1000000000003638</v>
      </c>
      <c r="H8" s="94">
        <f>H6-G4</f>
        <v>2.2000000000002728</v>
      </c>
      <c r="I8" s="94">
        <f>I6-H4</f>
        <v>1.9000000000000909</v>
      </c>
      <c r="J8" s="94" t="s">
        <v>4</v>
      </c>
      <c r="K8" s="108"/>
    </row>
    <row r="9" spans="1:11" ht="58.5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-1.1000000000000001</v>
      </c>
      <c r="F9" s="6">
        <v>-1.5</v>
      </c>
      <c r="G9" s="62">
        <f>G6-F6</f>
        <v>-0.5</v>
      </c>
      <c r="H9" s="94">
        <f>H6-G6</f>
        <v>-0.40000000000009095</v>
      </c>
      <c r="I9" s="94">
        <f>I6-H6</f>
        <v>-0.40000000000009095</v>
      </c>
      <c r="J9" s="94" t="s">
        <v>4</v>
      </c>
      <c r="K9" s="108"/>
    </row>
    <row r="10" spans="1:11">
      <c r="A10" s="124" t="s">
        <v>7</v>
      </c>
      <c r="B10" s="3" t="s">
        <v>8</v>
      </c>
      <c r="C10" s="3" t="s">
        <v>4</v>
      </c>
      <c r="D10" s="14">
        <v>41892</v>
      </c>
      <c r="E10" s="14">
        <v>42251</v>
      </c>
      <c r="F10" s="14">
        <v>42677</v>
      </c>
      <c r="G10" s="63">
        <v>42994</v>
      </c>
      <c r="H10" s="81">
        <v>43348</v>
      </c>
      <c r="I10" s="101">
        <v>43721</v>
      </c>
      <c r="J10" s="101">
        <v>44077</v>
      </c>
      <c r="K10" s="111">
        <v>44433</v>
      </c>
    </row>
    <row r="11" spans="1:11">
      <c r="A11" s="126"/>
      <c r="B11" s="3" t="s">
        <v>9</v>
      </c>
      <c r="C11" s="3" t="s">
        <v>4</v>
      </c>
      <c r="D11" s="14">
        <v>42081</v>
      </c>
      <c r="E11" s="14">
        <v>42457</v>
      </c>
      <c r="F11" s="14">
        <v>42896</v>
      </c>
      <c r="G11" s="63">
        <v>43220</v>
      </c>
      <c r="H11" s="81">
        <v>43565</v>
      </c>
      <c r="I11" s="101">
        <v>43939</v>
      </c>
      <c r="J11" s="101" t="s">
        <v>4</v>
      </c>
      <c r="K11" s="111"/>
    </row>
    <row r="12" spans="1:11" ht="23.65" thickBot="1">
      <c r="A12" s="125"/>
      <c r="B12" s="6" t="s">
        <v>10</v>
      </c>
      <c r="C12" s="6" t="s">
        <v>4</v>
      </c>
      <c r="D12" s="6">
        <v>189</v>
      </c>
      <c r="E12" s="6">
        <v>203</v>
      </c>
      <c r="F12" s="6">
        <v>219</v>
      </c>
      <c r="G12" s="62">
        <f>G11-G10</f>
        <v>226</v>
      </c>
      <c r="H12" s="80">
        <f>H11-H10</f>
        <v>217</v>
      </c>
      <c r="I12" s="98">
        <f>I11-I10</f>
        <v>218</v>
      </c>
      <c r="J12" s="98" t="s">
        <v>4</v>
      </c>
      <c r="K12" s="108"/>
    </row>
    <row r="13" spans="1:11" ht="46.9" thickBot="1">
      <c r="A13" s="13" t="s">
        <v>11</v>
      </c>
      <c r="B13" s="6" t="s">
        <v>10</v>
      </c>
      <c r="C13" s="6" t="s">
        <v>4</v>
      </c>
      <c r="D13" s="6">
        <v>35.5</v>
      </c>
      <c r="E13" s="6">
        <v>9.6999999999999993</v>
      </c>
      <c r="F13" s="6">
        <v>5.6</v>
      </c>
      <c r="G13" s="62">
        <v>0</v>
      </c>
      <c r="H13" s="87">
        <v>0</v>
      </c>
      <c r="I13" s="98">
        <v>0</v>
      </c>
      <c r="J13" s="98">
        <v>0</v>
      </c>
      <c r="K13" s="108"/>
    </row>
    <row r="14" spans="1:11" ht="35.25" thickBot="1">
      <c r="A14" s="13" t="s">
        <v>12</v>
      </c>
      <c r="B14" s="6" t="s">
        <v>13</v>
      </c>
      <c r="C14" s="6" t="s">
        <v>4</v>
      </c>
      <c r="D14" s="6">
        <v>170</v>
      </c>
      <c r="E14" s="6">
        <v>218</v>
      </c>
      <c r="F14" s="6">
        <v>104</v>
      </c>
      <c r="G14" s="62">
        <v>128</v>
      </c>
      <c r="H14" s="87">
        <f>I10-H11</f>
        <v>156</v>
      </c>
      <c r="I14" s="98">
        <f>J10-I11</f>
        <v>138</v>
      </c>
      <c r="J14" s="108" t="s">
        <v>4</v>
      </c>
      <c r="K14" s="108"/>
    </row>
    <row r="15" spans="1:11" ht="23.25">
      <c r="A15" s="124" t="s">
        <v>14</v>
      </c>
      <c r="B15" s="3" t="s">
        <v>15</v>
      </c>
      <c r="C15" s="3">
        <v>695</v>
      </c>
      <c r="D15" s="3">
        <v>719</v>
      </c>
      <c r="E15" s="3">
        <v>742</v>
      </c>
      <c r="F15" s="53">
        <v>740</v>
      </c>
      <c r="G15" s="60">
        <v>677</v>
      </c>
      <c r="H15" s="88">
        <v>720</v>
      </c>
      <c r="I15" s="99">
        <v>733</v>
      </c>
      <c r="J15" s="109">
        <v>750</v>
      </c>
      <c r="K15" s="109"/>
    </row>
    <row r="16" spans="1:11">
      <c r="A16" s="126"/>
      <c r="B16" s="3" t="s">
        <v>16</v>
      </c>
      <c r="C16" s="4">
        <v>2575</v>
      </c>
      <c r="D16" s="4">
        <v>2345</v>
      </c>
      <c r="E16" s="4">
        <v>2427</v>
      </c>
      <c r="F16" s="90">
        <v>2043</v>
      </c>
      <c r="G16" s="90">
        <v>1885</v>
      </c>
      <c r="H16" s="100">
        <v>1708</v>
      </c>
      <c r="I16" s="99">
        <v>2256</v>
      </c>
      <c r="J16" s="109">
        <v>2077</v>
      </c>
      <c r="K16" s="109"/>
    </row>
    <row r="17" spans="1:11" ht="34.9">
      <c r="A17" s="126"/>
      <c r="B17" s="3" t="s">
        <v>17</v>
      </c>
      <c r="C17" s="3">
        <v>855</v>
      </c>
      <c r="D17" s="3">
        <v>807</v>
      </c>
      <c r="E17" s="3">
        <v>894</v>
      </c>
      <c r="F17" s="53">
        <v>697</v>
      </c>
      <c r="G17" s="60">
        <v>537</v>
      </c>
      <c r="H17" s="88">
        <v>486</v>
      </c>
      <c r="I17" s="99">
        <v>785</v>
      </c>
      <c r="J17" s="109">
        <v>603</v>
      </c>
      <c r="K17" s="109"/>
    </row>
    <row r="18" spans="1:11" ht="35.25" thickBot="1">
      <c r="A18" s="125"/>
      <c r="B18" s="6" t="s">
        <v>18</v>
      </c>
      <c r="C18" s="51">
        <f t="shared" ref="C18:D18" si="0">C17/C15</f>
        <v>1.2302158273381294</v>
      </c>
      <c r="D18" s="51">
        <f t="shared" si="0"/>
        <v>1.1223922114047289</v>
      </c>
      <c r="E18" s="51">
        <f>E17/E15</f>
        <v>1.2048517520215634</v>
      </c>
      <c r="F18" s="51">
        <f>F17/F15</f>
        <v>0.94189189189189193</v>
      </c>
      <c r="G18" s="51">
        <f>G17/G15</f>
        <v>0.79320531757754797</v>
      </c>
      <c r="H18" s="51">
        <f>H17/H15</f>
        <v>0.67500000000000004</v>
      </c>
      <c r="I18" s="51">
        <f t="shared" ref="I18:J18" si="1">I17/I15</f>
        <v>1.0709413369713505</v>
      </c>
      <c r="J18" s="51">
        <f t="shared" si="1"/>
        <v>0.80400000000000005</v>
      </c>
      <c r="K18" s="51"/>
    </row>
    <row r="19" spans="1:11">
      <c r="A19" s="16"/>
    </row>
    <row r="20" spans="1:11" ht="15">
      <c r="A20" s="7" t="s">
        <v>127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C1" workbookViewId="0">
      <selection activeCell="R16" sqref="R16"/>
    </sheetView>
  </sheetViews>
  <sheetFormatPr defaultRowHeight="14.25"/>
  <cols>
    <col min="4" max="8" width="9.19921875" bestFit="1" customWidth="1"/>
    <col min="13" max="13" width="11.46484375" bestFit="1" customWidth="1"/>
    <col min="14" max="14" width="11.46484375" customWidth="1"/>
    <col min="18" max="18" width="9.19921875" bestFit="1" customWidth="1"/>
  </cols>
  <sheetData>
    <row r="1" spans="1:20">
      <c r="A1" s="1" t="s">
        <v>110</v>
      </c>
    </row>
    <row r="2" spans="1:20" ht="14.65" thickBot="1">
      <c r="A2" s="1"/>
      <c r="D2" s="37"/>
      <c r="E2" s="37"/>
      <c r="F2" s="37"/>
      <c r="G2" s="37"/>
      <c r="H2" s="37"/>
    </row>
    <row r="3" spans="1:20" ht="15" thickTop="1" thickBot="1">
      <c r="A3" s="8"/>
      <c r="B3" s="9"/>
      <c r="C3" s="10">
        <v>2007</v>
      </c>
      <c r="D3" s="38">
        <v>2008</v>
      </c>
      <c r="E3" s="38">
        <v>2009</v>
      </c>
      <c r="F3" s="38">
        <v>2010</v>
      </c>
      <c r="G3" s="38">
        <v>2011</v>
      </c>
      <c r="H3" s="38">
        <v>2012</v>
      </c>
      <c r="I3" s="10">
        <v>2013</v>
      </c>
      <c r="J3" s="10">
        <v>2014</v>
      </c>
      <c r="K3" s="10">
        <v>2015</v>
      </c>
      <c r="L3" s="10">
        <v>2016</v>
      </c>
      <c r="M3" s="10">
        <v>2017</v>
      </c>
      <c r="N3" s="10">
        <v>2018</v>
      </c>
      <c r="O3" s="10">
        <v>2019</v>
      </c>
      <c r="P3" s="10">
        <v>2020</v>
      </c>
      <c r="Q3" s="10">
        <v>2021</v>
      </c>
      <c r="R3" s="10">
        <v>2022</v>
      </c>
      <c r="S3" s="10" t="s">
        <v>49</v>
      </c>
      <c r="T3" s="10" t="s">
        <v>50</v>
      </c>
    </row>
    <row r="4" spans="1:20" ht="23.25" customHeight="1">
      <c r="A4" s="124" t="s">
        <v>0</v>
      </c>
      <c r="B4" s="3" t="s">
        <v>1</v>
      </c>
      <c r="C4" s="19">
        <v>2970.7</v>
      </c>
      <c r="D4" s="34">
        <v>2969.8</v>
      </c>
      <c r="E4" s="35">
        <v>2970.7</v>
      </c>
      <c r="F4" s="35">
        <v>2970.8</v>
      </c>
      <c r="G4" s="35">
        <v>2968.3</v>
      </c>
      <c r="H4" s="35">
        <v>2966.5</v>
      </c>
      <c r="I4" s="5">
        <v>2964.7</v>
      </c>
      <c r="J4" s="5">
        <v>2963.9</v>
      </c>
      <c r="K4" s="3">
        <v>2964</v>
      </c>
      <c r="L4" s="5">
        <v>2963.9</v>
      </c>
      <c r="M4" s="5">
        <v>2964.6</v>
      </c>
      <c r="N4" s="76">
        <v>2967.4</v>
      </c>
      <c r="O4" s="76">
        <v>2967.37</v>
      </c>
      <c r="P4" s="76">
        <v>2966.9</v>
      </c>
      <c r="Q4" s="76">
        <v>2965.7</v>
      </c>
      <c r="R4" s="89"/>
      <c r="S4" s="5">
        <v>2963.9</v>
      </c>
      <c r="T4" s="5">
        <v>2970.8</v>
      </c>
    </row>
    <row r="5" spans="1:20" ht="23.65" thickBot="1">
      <c r="A5" s="125"/>
      <c r="B5" s="6" t="s">
        <v>2</v>
      </c>
      <c r="C5" s="12">
        <v>39332</v>
      </c>
      <c r="D5" s="39">
        <v>39693</v>
      </c>
      <c r="E5" s="39">
        <v>40050</v>
      </c>
      <c r="F5" s="39">
        <v>40427</v>
      </c>
      <c r="G5" s="39">
        <v>40790</v>
      </c>
      <c r="H5" s="39">
        <v>41165</v>
      </c>
      <c r="I5" s="12">
        <v>41528</v>
      </c>
      <c r="J5" s="12">
        <v>41877</v>
      </c>
      <c r="K5" s="12">
        <v>42258</v>
      </c>
      <c r="L5" s="12">
        <v>42615</v>
      </c>
      <c r="M5" s="12">
        <v>42989</v>
      </c>
      <c r="N5" s="12">
        <v>43224</v>
      </c>
      <c r="O5" s="12">
        <v>43686</v>
      </c>
      <c r="P5" s="12">
        <v>44067</v>
      </c>
      <c r="Q5" s="12">
        <v>44447</v>
      </c>
      <c r="R5" s="12"/>
      <c r="S5" s="6" t="s">
        <v>73</v>
      </c>
      <c r="T5" s="6">
        <v>2010</v>
      </c>
    </row>
    <row r="6" spans="1:20" ht="20.25" customHeight="1">
      <c r="A6" s="124" t="s">
        <v>74</v>
      </c>
      <c r="B6" s="3" t="s">
        <v>1</v>
      </c>
      <c r="C6" s="3" t="s">
        <v>4</v>
      </c>
      <c r="D6" s="35">
        <v>2975.9</v>
      </c>
      <c r="E6" s="35">
        <v>2975.4</v>
      </c>
      <c r="F6" s="35">
        <v>2976.4</v>
      </c>
      <c r="G6" s="35">
        <v>2975.2</v>
      </c>
      <c r="H6" s="35">
        <v>2973.8</v>
      </c>
      <c r="I6" s="5">
        <v>2971.9</v>
      </c>
      <c r="J6" s="5">
        <v>2970.3</v>
      </c>
      <c r="K6" s="3">
        <v>2969.3</v>
      </c>
      <c r="L6" s="5">
        <v>2969.2</v>
      </c>
      <c r="M6" s="5">
        <v>2969.4</v>
      </c>
      <c r="N6" s="76">
        <v>2970.76</v>
      </c>
      <c r="O6" s="76">
        <v>2972.06</v>
      </c>
      <c r="P6" s="76">
        <v>2972.6</v>
      </c>
      <c r="Q6" s="76">
        <v>2971.8</v>
      </c>
      <c r="R6" s="89"/>
      <c r="S6" s="5">
        <v>2969.2</v>
      </c>
      <c r="T6" s="5">
        <v>2976.4</v>
      </c>
    </row>
    <row r="7" spans="1:20" ht="14.65" thickBot="1">
      <c r="A7" s="125"/>
      <c r="B7" s="6" t="s">
        <v>2</v>
      </c>
      <c r="C7" s="6" t="s">
        <v>4</v>
      </c>
      <c r="D7" s="39">
        <v>39568</v>
      </c>
      <c r="E7" s="39">
        <v>39945</v>
      </c>
      <c r="F7" s="39">
        <v>40339</v>
      </c>
      <c r="G7" s="39">
        <v>40594</v>
      </c>
      <c r="H7" s="39">
        <v>41026</v>
      </c>
      <c r="I7" s="12">
        <v>41401</v>
      </c>
      <c r="J7" s="12">
        <v>41715</v>
      </c>
      <c r="K7" s="12">
        <v>42164</v>
      </c>
      <c r="L7" s="12">
        <v>42451</v>
      </c>
      <c r="M7" s="12">
        <v>42896</v>
      </c>
      <c r="N7" s="12">
        <v>43464</v>
      </c>
      <c r="O7" s="12">
        <v>43537</v>
      </c>
      <c r="P7" s="12">
        <v>43932</v>
      </c>
      <c r="Q7" s="12">
        <v>44308</v>
      </c>
      <c r="R7" s="12"/>
      <c r="S7" s="6">
        <v>2016</v>
      </c>
      <c r="T7" s="6">
        <v>2010</v>
      </c>
    </row>
    <row r="8" spans="1:20" ht="23.65" thickBot="1">
      <c r="A8" s="13" t="s">
        <v>5</v>
      </c>
      <c r="B8" s="6" t="s">
        <v>1</v>
      </c>
      <c r="C8" s="6" t="s">
        <v>4</v>
      </c>
      <c r="D8" s="40">
        <v>5.2</v>
      </c>
      <c r="E8" s="40">
        <v>5.6</v>
      </c>
      <c r="F8" s="40">
        <v>5.7</v>
      </c>
      <c r="G8" s="40">
        <v>4.4000000000000004</v>
      </c>
      <c r="H8" s="40">
        <v>5.5</v>
      </c>
      <c r="I8" s="6">
        <v>5.4</v>
      </c>
      <c r="J8" s="6">
        <v>5.6</v>
      </c>
      <c r="K8" s="6">
        <v>6.1</v>
      </c>
      <c r="L8" s="6">
        <v>5.2</v>
      </c>
      <c r="M8" s="6">
        <v>5.5</v>
      </c>
      <c r="N8" s="77">
        <f>N6-M4</f>
        <v>6.1600000000003092</v>
      </c>
      <c r="O8" s="77">
        <f>O6-N4</f>
        <v>4.6599999999998545</v>
      </c>
      <c r="P8" s="77">
        <f>P6-O4</f>
        <v>5.2300000000000182</v>
      </c>
      <c r="Q8" s="77">
        <f>Q6-P4</f>
        <v>4.9000000000000909</v>
      </c>
      <c r="R8" s="77"/>
      <c r="S8" s="6" t="s">
        <v>75</v>
      </c>
      <c r="T8" s="84" t="s">
        <v>143</v>
      </c>
    </row>
    <row r="9" spans="1:20" ht="35.25" thickBot="1">
      <c r="A9" s="13" t="s">
        <v>76</v>
      </c>
      <c r="B9" s="6" t="s">
        <v>1</v>
      </c>
      <c r="C9" s="6" t="s">
        <v>4</v>
      </c>
      <c r="D9" s="40" t="s">
        <v>4</v>
      </c>
      <c r="E9" s="40">
        <v>-0.5</v>
      </c>
      <c r="F9" s="40">
        <v>1</v>
      </c>
      <c r="G9" s="40">
        <v>-1.2</v>
      </c>
      <c r="H9" s="40">
        <v>-1.4</v>
      </c>
      <c r="I9" s="6">
        <v>-1.9</v>
      </c>
      <c r="J9" s="6">
        <v>-1.6</v>
      </c>
      <c r="K9" s="6">
        <v>-1</v>
      </c>
      <c r="L9" s="6">
        <v>-0.1</v>
      </c>
      <c r="M9" s="6">
        <v>0.2</v>
      </c>
      <c r="N9" s="77">
        <f>N6-M6</f>
        <v>1.3600000000001273</v>
      </c>
      <c r="O9" s="77">
        <f>O6-N6</f>
        <v>1.2999999999997272</v>
      </c>
      <c r="P9" s="77">
        <f>P6-O6</f>
        <v>0.53999999999996362</v>
      </c>
      <c r="Q9" s="77">
        <f>Q6-P6</f>
        <v>-0.79999999999972715</v>
      </c>
      <c r="R9" s="77"/>
      <c r="S9" s="6" t="s">
        <v>77</v>
      </c>
      <c r="T9" s="84" t="s">
        <v>140</v>
      </c>
    </row>
    <row r="10" spans="1:20">
      <c r="A10" s="124" t="s">
        <v>7</v>
      </c>
      <c r="B10" s="129" t="s">
        <v>8</v>
      </c>
      <c r="C10" s="129" t="s">
        <v>4</v>
      </c>
      <c r="D10" s="141">
        <v>39333</v>
      </c>
      <c r="E10" s="141">
        <v>39699</v>
      </c>
      <c r="F10" s="141">
        <v>40051</v>
      </c>
      <c r="G10" s="141">
        <v>40427</v>
      </c>
      <c r="H10" s="141">
        <v>40792</v>
      </c>
      <c r="I10" s="131">
        <v>41169</v>
      </c>
      <c r="J10" s="131">
        <v>41530</v>
      </c>
      <c r="K10" s="131">
        <v>41879</v>
      </c>
      <c r="L10" s="131">
        <v>42258</v>
      </c>
      <c r="M10" s="131">
        <v>42620</v>
      </c>
      <c r="N10" s="131">
        <v>42989</v>
      </c>
      <c r="O10" s="131" t="s">
        <v>4</v>
      </c>
      <c r="P10" s="131">
        <v>43688</v>
      </c>
      <c r="Q10" s="131">
        <v>44067</v>
      </c>
      <c r="R10" s="135">
        <v>44449</v>
      </c>
      <c r="S10" s="129"/>
      <c r="T10" s="129"/>
    </row>
    <row r="11" spans="1:20">
      <c r="A11" s="126"/>
      <c r="B11" s="133"/>
      <c r="C11" s="133"/>
      <c r="D11" s="141"/>
      <c r="E11" s="141"/>
      <c r="F11" s="141"/>
      <c r="G11" s="141"/>
      <c r="H11" s="141"/>
      <c r="I11" s="140"/>
      <c r="J11" s="140"/>
      <c r="K11" s="140"/>
      <c r="L11" s="140"/>
      <c r="M11" s="140"/>
      <c r="N11" s="132"/>
      <c r="O11" s="132"/>
      <c r="P11" s="132"/>
      <c r="Q11" s="132"/>
      <c r="R11" s="136"/>
      <c r="S11" s="133"/>
      <c r="T11" s="133"/>
    </row>
    <row r="12" spans="1:20">
      <c r="A12" s="126"/>
      <c r="B12" s="3" t="s">
        <v>9</v>
      </c>
      <c r="C12" s="3" t="s">
        <v>4</v>
      </c>
      <c r="D12" s="36">
        <v>39580</v>
      </c>
      <c r="E12" s="36">
        <v>39988</v>
      </c>
      <c r="F12" s="36">
        <v>40353</v>
      </c>
      <c r="G12" s="36">
        <v>40619</v>
      </c>
      <c r="H12" s="36">
        <v>41033</v>
      </c>
      <c r="I12" s="14">
        <v>41403</v>
      </c>
      <c r="J12" s="14">
        <v>41722</v>
      </c>
      <c r="K12" s="14">
        <v>42179</v>
      </c>
      <c r="L12" s="14">
        <v>42523</v>
      </c>
      <c r="M12" s="14">
        <v>42908</v>
      </c>
      <c r="N12" s="74">
        <v>43231</v>
      </c>
      <c r="O12" s="55">
        <v>43646</v>
      </c>
      <c r="P12" s="101">
        <v>43983</v>
      </c>
      <c r="Q12" s="115">
        <v>44366</v>
      </c>
      <c r="R12" s="91"/>
      <c r="S12" s="3"/>
      <c r="T12" s="3"/>
    </row>
    <row r="13" spans="1:20" ht="23.65" thickBot="1">
      <c r="A13" s="125"/>
      <c r="B13" s="6" t="s">
        <v>10</v>
      </c>
      <c r="C13" s="6" t="s">
        <v>4</v>
      </c>
      <c r="D13" s="33">
        <v>247.2</v>
      </c>
      <c r="E13" s="33">
        <v>289.5</v>
      </c>
      <c r="F13" s="33">
        <v>301.39999999999998</v>
      </c>
      <c r="G13" s="33">
        <v>191.4</v>
      </c>
      <c r="H13" s="33">
        <v>241.3</v>
      </c>
      <c r="I13" s="6">
        <v>233.7</v>
      </c>
      <c r="J13" s="6">
        <v>191.9</v>
      </c>
      <c r="K13" s="6">
        <v>300</v>
      </c>
      <c r="L13" s="6">
        <v>265</v>
      </c>
      <c r="M13" s="6">
        <v>288</v>
      </c>
      <c r="N13" s="72">
        <f>N12-N10</f>
        <v>242</v>
      </c>
      <c r="O13" s="54" t="s">
        <v>4</v>
      </c>
      <c r="P13" s="98">
        <f>P12-P10</f>
        <v>295</v>
      </c>
      <c r="Q13" s="114">
        <f>Q12-Q10</f>
        <v>299</v>
      </c>
      <c r="R13" s="87"/>
      <c r="S13" s="6" t="s">
        <v>78</v>
      </c>
      <c r="T13" s="6" t="s">
        <v>79</v>
      </c>
    </row>
    <row r="14" spans="1:20" ht="46.9" thickBot="1">
      <c r="A14" s="13" t="s">
        <v>11</v>
      </c>
      <c r="B14" s="6" t="s">
        <v>10</v>
      </c>
      <c r="C14" s="6" t="s">
        <v>4</v>
      </c>
      <c r="D14" s="40">
        <v>5</v>
      </c>
      <c r="E14" s="40">
        <v>17</v>
      </c>
      <c r="F14" s="40">
        <v>2.2000000000000002</v>
      </c>
      <c r="G14" s="40">
        <v>18.399999999999999</v>
      </c>
      <c r="H14" s="40">
        <v>14</v>
      </c>
      <c r="I14" s="6" t="s">
        <v>80</v>
      </c>
      <c r="J14" s="6">
        <v>7.6</v>
      </c>
      <c r="K14" s="6">
        <v>9.6999999999999993</v>
      </c>
      <c r="L14" s="6">
        <v>24.7</v>
      </c>
      <c r="M14" s="6">
        <v>2</v>
      </c>
      <c r="N14" s="72" t="s">
        <v>4</v>
      </c>
      <c r="O14" s="54" t="s">
        <v>4</v>
      </c>
      <c r="P14" s="98">
        <v>9</v>
      </c>
      <c r="Q14" s="114">
        <v>18</v>
      </c>
      <c r="R14" s="87"/>
      <c r="S14" s="6" t="s">
        <v>81</v>
      </c>
      <c r="T14" s="6" t="s">
        <v>82</v>
      </c>
    </row>
    <row r="15" spans="1:20" ht="35.25" thickBot="1">
      <c r="A15" s="13" t="s">
        <v>12</v>
      </c>
      <c r="B15" s="6" t="s">
        <v>83</v>
      </c>
      <c r="C15" s="6" t="s">
        <v>4</v>
      </c>
      <c r="D15" s="40">
        <f>E10-D12</f>
        <v>119</v>
      </c>
      <c r="E15" s="40">
        <f t="shared" ref="E15:L15" si="0">F10-E12</f>
        <v>63</v>
      </c>
      <c r="F15" s="40">
        <f t="shared" si="0"/>
        <v>74</v>
      </c>
      <c r="G15" s="40">
        <f t="shared" si="0"/>
        <v>173</v>
      </c>
      <c r="H15" s="40">
        <f t="shared" si="0"/>
        <v>136</v>
      </c>
      <c r="I15" s="40">
        <f t="shared" si="0"/>
        <v>127</v>
      </c>
      <c r="J15" s="40">
        <f t="shared" si="0"/>
        <v>157</v>
      </c>
      <c r="K15" s="40">
        <f t="shared" si="0"/>
        <v>79</v>
      </c>
      <c r="L15" s="40">
        <f t="shared" si="0"/>
        <v>97</v>
      </c>
      <c r="M15" s="40">
        <f>N10-M12</f>
        <v>81</v>
      </c>
      <c r="N15" s="40" t="s">
        <v>4</v>
      </c>
      <c r="O15" s="40">
        <f>P10-O12</f>
        <v>42</v>
      </c>
      <c r="P15" s="40">
        <f>Q10-P12</f>
        <v>84</v>
      </c>
      <c r="Q15" s="40">
        <f>R10-Q12</f>
        <v>83</v>
      </c>
      <c r="R15" s="87"/>
      <c r="S15" s="6">
        <v>2018</v>
      </c>
      <c r="T15" s="6" t="s">
        <v>84</v>
      </c>
    </row>
    <row r="16" spans="1:20" ht="23.25">
      <c r="A16" s="124" t="s">
        <v>56</v>
      </c>
      <c r="B16" s="3" t="s">
        <v>15</v>
      </c>
      <c r="C16" s="4">
        <v>2983</v>
      </c>
      <c r="D16" s="41">
        <v>3016</v>
      </c>
      <c r="E16" s="41">
        <v>2958</v>
      </c>
      <c r="F16" s="41">
        <v>3009</v>
      </c>
      <c r="G16" s="41">
        <v>3109</v>
      </c>
      <c r="H16" s="41">
        <v>3070</v>
      </c>
      <c r="I16" s="42">
        <v>3054</v>
      </c>
      <c r="J16" s="4">
        <v>2916</v>
      </c>
      <c r="K16" s="4">
        <v>3098</v>
      </c>
      <c r="L16" s="4">
        <v>3000</v>
      </c>
      <c r="M16" s="90">
        <v>3137</v>
      </c>
      <c r="N16" s="90">
        <v>3140</v>
      </c>
      <c r="O16" s="100">
        <v>3399</v>
      </c>
      <c r="P16" s="99">
        <v>3071</v>
      </c>
      <c r="Q16" s="116">
        <v>3346</v>
      </c>
      <c r="R16" s="88"/>
      <c r="S16" s="3" t="s">
        <v>85</v>
      </c>
      <c r="T16" s="3" t="s">
        <v>154</v>
      </c>
    </row>
    <row r="17" spans="1:20">
      <c r="A17" s="126"/>
      <c r="B17" s="133" t="s">
        <v>72</v>
      </c>
      <c r="C17" s="137">
        <v>2868.87</v>
      </c>
      <c r="D17" s="139">
        <v>2825.21</v>
      </c>
      <c r="E17" s="139">
        <v>1917.17</v>
      </c>
      <c r="F17" s="139">
        <v>2256.13</v>
      </c>
      <c r="G17" s="139">
        <v>3298.83</v>
      </c>
      <c r="H17" s="139">
        <v>3683.24</v>
      </c>
      <c r="I17" s="138">
        <v>3432.01</v>
      </c>
      <c r="J17" s="134">
        <v>3016</v>
      </c>
      <c r="K17" s="137">
        <v>2303.6999999999998</v>
      </c>
      <c r="L17" s="134">
        <v>2541</v>
      </c>
      <c r="M17" s="134">
        <v>1943</v>
      </c>
      <c r="N17" s="133">
        <v>811</v>
      </c>
      <c r="O17" s="134">
        <v>1536</v>
      </c>
      <c r="P17" s="133">
        <v>2765</v>
      </c>
      <c r="Q17" s="133">
        <v>2790</v>
      </c>
      <c r="R17" s="133"/>
      <c r="S17" s="133" t="s">
        <v>141</v>
      </c>
      <c r="T17" s="133" t="s">
        <v>86</v>
      </c>
    </row>
    <row r="18" spans="1:20">
      <c r="A18" s="126"/>
      <c r="B18" s="133"/>
      <c r="C18" s="137"/>
      <c r="D18" s="139"/>
      <c r="E18" s="139"/>
      <c r="F18" s="139"/>
      <c r="G18" s="139"/>
      <c r="H18" s="139"/>
      <c r="I18" s="138"/>
      <c r="J18" s="134"/>
      <c r="K18" s="137"/>
      <c r="L18" s="134"/>
      <c r="M18" s="133"/>
      <c r="N18" s="133"/>
      <c r="O18" s="133"/>
      <c r="P18" s="133"/>
      <c r="Q18" s="133"/>
      <c r="R18" s="133"/>
      <c r="S18" s="133"/>
      <c r="T18" s="133"/>
    </row>
    <row r="19" spans="1:20" ht="35.25" thickBot="1">
      <c r="A19" s="125"/>
      <c r="B19" s="6" t="s">
        <v>18</v>
      </c>
      <c r="C19" s="6">
        <v>0.96</v>
      </c>
      <c r="D19" s="33">
        <v>0.94</v>
      </c>
      <c r="E19" s="33">
        <v>0.65</v>
      </c>
      <c r="F19" s="33">
        <v>0.75</v>
      </c>
      <c r="G19" s="33">
        <v>1.06</v>
      </c>
      <c r="H19" s="33">
        <v>1.2</v>
      </c>
      <c r="I19" s="6">
        <v>1.1200000000000001</v>
      </c>
      <c r="J19" s="6">
        <v>1.03</v>
      </c>
      <c r="K19" s="6">
        <v>0.74</v>
      </c>
      <c r="L19" s="6">
        <v>0.85</v>
      </c>
      <c r="M19" s="51">
        <f>M17/M16</f>
        <v>0.61938157475294864</v>
      </c>
      <c r="N19" s="51">
        <f>N17/N16</f>
        <v>0.25828025477707006</v>
      </c>
      <c r="O19" s="51">
        <f>O17/O16</f>
        <v>0.45189761694616065</v>
      </c>
      <c r="P19" s="51">
        <f t="shared" ref="P19:Q19" si="1">P17/P16</f>
        <v>0.90035818951481605</v>
      </c>
      <c r="Q19" s="51">
        <f t="shared" si="1"/>
        <v>0.83383144052600122</v>
      </c>
      <c r="R19" s="87"/>
      <c r="S19" s="6" t="s">
        <v>142</v>
      </c>
      <c r="T19" s="6" t="s">
        <v>87</v>
      </c>
    </row>
    <row r="20" spans="1:20" ht="15">
      <c r="A20" s="7"/>
    </row>
    <row r="21" spans="1:20" ht="15">
      <c r="A21" s="7" t="s">
        <v>88</v>
      </c>
    </row>
  </sheetData>
  <mergeCells count="42">
    <mergeCell ref="D10:D11"/>
    <mergeCell ref="E10:E11"/>
    <mergeCell ref="F10:F11"/>
    <mergeCell ref="G10:G11"/>
    <mergeCell ref="H10:H11"/>
    <mergeCell ref="J10:J11"/>
    <mergeCell ref="K10:K11"/>
    <mergeCell ref="L10:L11"/>
    <mergeCell ref="M10:M11"/>
    <mergeCell ref="I10:I11"/>
    <mergeCell ref="A4:A5"/>
    <mergeCell ref="A6:A7"/>
    <mergeCell ref="A10:A13"/>
    <mergeCell ref="B10:B11"/>
    <mergeCell ref="C10:C11"/>
    <mergeCell ref="L17:L18"/>
    <mergeCell ref="D17:D18"/>
    <mergeCell ref="E17:E18"/>
    <mergeCell ref="F17:F18"/>
    <mergeCell ref="G17:G18"/>
    <mergeCell ref="H17:H18"/>
    <mergeCell ref="A16:A19"/>
    <mergeCell ref="C17:C18"/>
    <mergeCell ref="I17:I18"/>
    <mergeCell ref="J17:J18"/>
    <mergeCell ref="K17:K18"/>
    <mergeCell ref="B17:B18"/>
    <mergeCell ref="P10:P11"/>
    <mergeCell ref="S10:S11"/>
    <mergeCell ref="M17:M18"/>
    <mergeCell ref="S17:S18"/>
    <mergeCell ref="T17:T18"/>
    <mergeCell ref="T10:T11"/>
    <mergeCell ref="O17:O18"/>
    <mergeCell ref="N17:N18"/>
    <mergeCell ref="N10:N11"/>
    <mergeCell ref="O10:O11"/>
    <mergeCell ref="P17:P18"/>
    <mergeCell ref="Q10:Q11"/>
    <mergeCell ref="Q17:Q18"/>
    <mergeCell ref="R17:R18"/>
    <mergeCell ref="R10:R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4" workbookViewId="0">
      <selection activeCell="F32" sqref="F32"/>
    </sheetView>
  </sheetViews>
  <sheetFormatPr defaultRowHeight="14.25"/>
  <cols>
    <col min="2" max="2" width="10.86328125" bestFit="1" customWidth="1"/>
    <col min="3" max="3" width="14.86328125" customWidth="1"/>
    <col min="4" max="4" width="11.1328125" customWidth="1"/>
  </cols>
  <sheetData>
    <row r="1" spans="1:4" ht="15">
      <c r="A1" s="1" t="s">
        <v>111</v>
      </c>
    </row>
    <row r="2" spans="1:4" ht="14.65" thickBot="1">
      <c r="A2" s="25"/>
    </row>
    <row r="3" spans="1:4" ht="22.5" thickTop="1" thickBot="1">
      <c r="A3" s="26" t="s">
        <v>2</v>
      </c>
      <c r="B3" s="26" t="s">
        <v>19</v>
      </c>
      <c r="C3" s="26" t="s">
        <v>89</v>
      </c>
      <c r="D3" s="26" t="s">
        <v>21</v>
      </c>
    </row>
    <row r="4" spans="1:4">
      <c r="A4" s="31">
        <v>39450</v>
      </c>
      <c r="B4" s="45">
        <v>2974.67</v>
      </c>
      <c r="C4" s="43" t="s">
        <v>4</v>
      </c>
      <c r="D4" s="47" t="s">
        <v>22</v>
      </c>
    </row>
    <row r="5" spans="1:4" ht="14.65" thickBot="1">
      <c r="A5" s="46"/>
      <c r="B5" s="50" t="s">
        <v>112</v>
      </c>
      <c r="C5" s="48" t="s">
        <v>4</v>
      </c>
      <c r="D5" s="46" t="s">
        <v>23</v>
      </c>
    </row>
    <row r="6" spans="1:4">
      <c r="A6" s="31">
        <v>39817</v>
      </c>
      <c r="B6" s="45">
        <v>2973.29</v>
      </c>
      <c r="C6" s="52" t="s">
        <v>117</v>
      </c>
      <c r="D6" s="47" t="s">
        <v>22</v>
      </c>
    </row>
    <row r="7" spans="1:4" ht="14.65" thickBot="1">
      <c r="A7" s="46"/>
      <c r="B7" s="50" t="s">
        <v>113</v>
      </c>
      <c r="C7" s="48">
        <v>-1.43</v>
      </c>
      <c r="D7" s="46" t="s">
        <v>23</v>
      </c>
    </row>
    <row r="8" spans="1:4">
      <c r="A8" s="31">
        <v>40180</v>
      </c>
      <c r="B8" s="45">
        <v>2974.64</v>
      </c>
      <c r="C8" s="52" t="s">
        <v>118</v>
      </c>
      <c r="D8" s="47" t="s">
        <v>22</v>
      </c>
    </row>
    <row r="9" spans="1:4" ht="14.65" thickBot="1">
      <c r="A9" s="46"/>
      <c r="B9" s="50" t="s">
        <v>114</v>
      </c>
      <c r="C9" s="48">
        <v>1.56</v>
      </c>
      <c r="D9" s="46" t="s">
        <v>23</v>
      </c>
    </row>
    <row r="10" spans="1:4">
      <c r="A10" s="31">
        <v>40546</v>
      </c>
      <c r="B10" s="45">
        <v>2973.89</v>
      </c>
      <c r="C10" s="52" t="s">
        <v>119</v>
      </c>
      <c r="D10" s="47" t="s">
        <v>22</v>
      </c>
    </row>
    <row r="11" spans="1:4" ht="14.65" thickBot="1">
      <c r="A11" s="46"/>
      <c r="B11" s="50" t="s">
        <v>115</v>
      </c>
      <c r="C11" s="51">
        <v>-0.6</v>
      </c>
      <c r="D11" s="46" t="s">
        <v>23</v>
      </c>
    </row>
    <row r="12" spans="1:4">
      <c r="A12" s="31">
        <v>40911</v>
      </c>
      <c r="B12" s="45">
        <v>2972.56</v>
      </c>
      <c r="C12" s="52" t="s">
        <v>120</v>
      </c>
      <c r="D12" s="47" t="s">
        <v>22</v>
      </c>
    </row>
    <row r="13" spans="1:4" ht="14.65" thickBot="1">
      <c r="A13" s="46"/>
      <c r="B13" s="50" t="s">
        <v>116</v>
      </c>
      <c r="C13" s="48">
        <v>-1.53</v>
      </c>
      <c r="D13" s="46" t="s">
        <v>23</v>
      </c>
    </row>
    <row r="14" spans="1:4">
      <c r="A14" s="142">
        <v>41276</v>
      </c>
      <c r="B14" s="30">
        <v>2970.14</v>
      </c>
      <c r="C14" s="29" t="s">
        <v>90</v>
      </c>
      <c r="D14" s="11" t="s">
        <v>22</v>
      </c>
    </row>
    <row r="15" spans="1:4" ht="14.65" thickBot="1">
      <c r="A15" s="128"/>
      <c r="B15" s="29" t="s">
        <v>91</v>
      </c>
      <c r="C15" s="29">
        <v>-2.35</v>
      </c>
      <c r="D15" s="11" t="s">
        <v>23</v>
      </c>
    </row>
    <row r="16" spans="1:4">
      <c r="A16" s="127">
        <v>41641</v>
      </c>
      <c r="B16" s="44">
        <v>2968.71</v>
      </c>
      <c r="C16" s="28" t="s">
        <v>92</v>
      </c>
      <c r="D16" s="21" t="s">
        <v>22</v>
      </c>
    </row>
    <row r="17" spans="1:4" ht="14.65" thickBot="1">
      <c r="A17" s="128"/>
      <c r="B17" s="29" t="s">
        <v>93</v>
      </c>
      <c r="C17" s="29">
        <v>-1.53</v>
      </c>
      <c r="D17" s="11" t="s">
        <v>23</v>
      </c>
    </row>
    <row r="18" spans="1:4">
      <c r="A18" s="127">
        <v>42006</v>
      </c>
      <c r="B18" s="44">
        <v>2967.89</v>
      </c>
      <c r="C18" s="28" t="s">
        <v>94</v>
      </c>
      <c r="D18" s="21" t="s">
        <v>22</v>
      </c>
    </row>
    <row r="19" spans="1:4" ht="14.65" thickBot="1">
      <c r="A19" s="128"/>
      <c r="B19" s="27" t="s">
        <v>95</v>
      </c>
      <c r="C19" s="27">
        <v>-0.65</v>
      </c>
      <c r="D19" s="13" t="s">
        <v>23</v>
      </c>
    </row>
    <row r="20" spans="1:4">
      <c r="A20" s="18">
        <v>42371</v>
      </c>
      <c r="B20" s="30">
        <v>2967.76</v>
      </c>
      <c r="C20" s="29" t="s">
        <v>96</v>
      </c>
      <c r="D20" s="11" t="s">
        <v>22</v>
      </c>
    </row>
    <row r="21" spans="1:4" ht="14.65" thickBot="1">
      <c r="A21" s="13"/>
      <c r="B21" s="27" t="s">
        <v>97</v>
      </c>
      <c r="C21" s="27">
        <v>-0.3</v>
      </c>
      <c r="D21" s="13" t="s">
        <v>23</v>
      </c>
    </row>
    <row r="22" spans="1:4">
      <c r="A22" s="18">
        <v>42738</v>
      </c>
      <c r="B22" s="30">
        <v>2967.09</v>
      </c>
      <c r="C22" s="29" t="s">
        <v>98</v>
      </c>
      <c r="D22" s="11" t="s">
        <v>22</v>
      </c>
    </row>
    <row r="23" spans="1:4" ht="14.65" thickBot="1">
      <c r="A23" s="15"/>
      <c r="B23" s="27" t="s">
        <v>99</v>
      </c>
      <c r="C23" s="27">
        <v>-0.61</v>
      </c>
      <c r="D23" s="15" t="s">
        <v>23</v>
      </c>
    </row>
    <row r="24" spans="1:4">
      <c r="A24" s="31">
        <v>43102</v>
      </c>
      <c r="B24" s="45">
        <v>2967.94</v>
      </c>
      <c r="C24" s="52" t="s">
        <v>132</v>
      </c>
      <c r="D24" s="32" t="s">
        <v>22</v>
      </c>
    </row>
    <row r="25" spans="1:4" ht="14.65" thickBot="1">
      <c r="A25" s="13"/>
      <c r="B25" s="27" t="s">
        <v>100</v>
      </c>
      <c r="C25" s="27">
        <v>0.77</v>
      </c>
      <c r="D25" s="13" t="s">
        <v>23</v>
      </c>
    </row>
    <row r="26" spans="1:4">
      <c r="A26" s="75">
        <v>43467</v>
      </c>
      <c r="B26" s="45">
        <v>2970.29</v>
      </c>
      <c r="C26" s="85" t="s">
        <v>136</v>
      </c>
      <c r="D26" s="32" t="s">
        <v>22</v>
      </c>
    </row>
    <row r="27" spans="1:4" ht="14.65" thickBot="1">
      <c r="A27" s="71"/>
      <c r="B27" s="72" t="s">
        <v>131</v>
      </c>
      <c r="C27" s="86">
        <v>2.44</v>
      </c>
      <c r="D27" s="71" t="s">
        <v>23</v>
      </c>
    </row>
    <row r="28" spans="1:4">
      <c r="A28" s="102">
        <v>43832</v>
      </c>
      <c r="B28" s="45">
        <v>2971.19</v>
      </c>
      <c r="C28" s="85" t="s">
        <v>156</v>
      </c>
      <c r="D28" s="32" t="s">
        <v>22</v>
      </c>
    </row>
    <row r="29" spans="1:4" ht="14.65" thickBot="1">
      <c r="A29" s="97"/>
      <c r="B29" s="98" t="s">
        <v>135</v>
      </c>
      <c r="C29" s="86">
        <v>0.93</v>
      </c>
      <c r="D29" s="97" t="s">
        <v>23</v>
      </c>
    </row>
    <row r="30" spans="1:4">
      <c r="A30" s="82">
        <v>44200</v>
      </c>
      <c r="B30" s="45">
        <v>2969.82</v>
      </c>
      <c r="C30" s="85" t="s">
        <v>168</v>
      </c>
      <c r="D30" s="32" t="s">
        <v>22</v>
      </c>
    </row>
    <row r="31" spans="1:4" ht="14.65" thickBot="1">
      <c r="A31" s="113"/>
      <c r="B31" s="114" t="s">
        <v>155</v>
      </c>
      <c r="C31" s="86">
        <v>-1.41</v>
      </c>
      <c r="D31" s="113" t="s">
        <v>23</v>
      </c>
    </row>
    <row r="32" spans="1:4">
      <c r="A32" s="118">
        <v>44565</v>
      </c>
      <c r="B32" s="45">
        <v>2969.78</v>
      </c>
      <c r="C32" s="85" t="s">
        <v>166</v>
      </c>
      <c r="D32" s="32" t="s">
        <v>22</v>
      </c>
    </row>
    <row r="33" spans="1:4" ht="14.65" thickBot="1">
      <c r="A33" s="79"/>
      <c r="B33" s="80" t="s">
        <v>167</v>
      </c>
      <c r="C33" s="86">
        <v>-0.11</v>
      </c>
      <c r="D33" s="79" t="s">
        <v>23</v>
      </c>
    </row>
    <row r="34" spans="1:4" ht="15">
      <c r="A34" s="7" t="s">
        <v>101</v>
      </c>
    </row>
    <row r="35" spans="1:4" ht="15">
      <c r="A35" s="7" t="s">
        <v>32</v>
      </c>
    </row>
    <row r="36" spans="1:4" ht="15">
      <c r="A36" s="7" t="s">
        <v>33</v>
      </c>
    </row>
  </sheetData>
  <mergeCells count="3">
    <mergeCell ref="A14:A15"/>
    <mergeCell ref="A16:A17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F20" sqref="F20"/>
    </sheetView>
  </sheetViews>
  <sheetFormatPr defaultRowHeight="14.25"/>
  <cols>
    <col min="3" max="3" width="11.1328125" customWidth="1"/>
    <col min="4" max="4" width="10.33203125" customWidth="1"/>
  </cols>
  <sheetData>
    <row r="1" spans="1:4" ht="15">
      <c r="A1" s="1" t="s">
        <v>103</v>
      </c>
    </row>
    <row r="2" spans="1:4" ht="14.65" thickBot="1">
      <c r="A2" s="1"/>
    </row>
    <row r="3" spans="1:4" ht="39" thickTop="1" thickBot="1">
      <c r="A3" s="17" t="s">
        <v>2</v>
      </c>
      <c r="B3" s="10" t="s">
        <v>19</v>
      </c>
      <c r="C3" s="10" t="s">
        <v>20</v>
      </c>
      <c r="D3" s="17" t="s">
        <v>21</v>
      </c>
    </row>
    <row r="4" spans="1:4">
      <c r="A4" s="127">
        <v>41641</v>
      </c>
      <c r="B4" s="30">
        <v>3030.59</v>
      </c>
      <c r="C4" s="3" t="s">
        <v>4</v>
      </c>
      <c r="D4" s="11" t="s">
        <v>22</v>
      </c>
    </row>
    <row r="5" spans="1:4" ht="14.65" thickBot="1">
      <c r="A5" s="128"/>
      <c r="B5" s="29" t="s">
        <v>4</v>
      </c>
      <c r="C5" s="3" t="s">
        <v>4</v>
      </c>
      <c r="D5" s="11" t="s">
        <v>23</v>
      </c>
    </row>
    <row r="6" spans="1:4">
      <c r="A6" s="127">
        <v>42006</v>
      </c>
      <c r="B6" s="44">
        <v>3029.8</v>
      </c>
      <c r="C6" s="20" t="s">
        <v>24</v>
      </c>
      <c r="D6" s="21" t="s">
        <v>22</v>
      </c>
    </row>
    <row r="7" spans="1:4" ht="14.65" thickBot="1">
      <c r="A7" s="128"/>
      <c r="B7" s="27" t="s">
        <v>25</v>
      </c>
      <c r="C7" s="6" t="s">
        <v>4</v>
      </c>
      <c r="D7" s="13" t="s">
        <v>23</v>
      </c>
    </row>
    <row r="8" spans="1:4">
      <c r="A8" s="18">
        <v>42371</v>
      </c>
      <c r="B8" s="30">
        <v>3028.83</v>
      </c>
      <c r="C8" s="3" t="s">
        <v>26</v>
      </c>
      <c r="D8" s="11" t="s">
        <v>22</v>
      </c>
    </row>
    <row r="9" spans="1:4" ht="14.65" thickBot="1">
      <c r="A9" s="13"/>
      <c r="B9" s="27" t="s">
        <v>27</v>
      </c>
      <c r="C9" s="6">
        <v>-0.95</v>
      </c>
      <c r="D9" s="13" t="s">
        <v>23</v>
      </c>
    </row>
    <row r="10" spans="1:4">
      <c r="A10" s="18">
        <v>42738</v>
      </c>
      <c r="B10" s="30">
        <v>3027.08</v>
      </c>
      <c r="C10" s="3" t="s">
        <v>28</v>
      </c>
      <c r="D10" s="11" t="s">
        <v>22</v>
      </c>
    </row>
    <row r="11" spans="1:4" ht="14.65" thickBot="1">
      <c r="A11" s="13"/>
      <c r="B11" s="27" t="s">
        <v>29</v>
      </c>
      <c r="C11" s="6">
        <v>-1.73</v>
      </c>
      <c r="D11" s="13" t="s">
        <v>23</v>
      </c>
    </row>
    <row r="12" spans="1:4">
      <c r="A12" s="58">
        <v>43102</v>
      </c>
      <c r="B12" s="69">
        <v>3026.43</v>
      </c>
      <c r="C12" s="70" t="s">
        <v>124</v>
      </c>
      <c r="D12" s="56" t="s">
        <v>22</v>
      </c>
    </row>
    <row r="13" spans="1:4" ht="14.65" thickBot="1">
      <c r="A13" s="57"/>
      <c r="B13" s="62" t="s">
        <v>30</v>
      </c>
      <c r="C13" s="62">
        <v>-0.65</v>
      </c>
      <c r="D13" s="57" t="s">
        <v>23</v>
      </c>
    </row>
    <row r="14" spans="1:4">
      <c r="A14" s="64">
        <v>43467</v>
      </c>
      <c r="B14" s="67">
        <v>3026.06</v>
      </c>
      <c r="C14" s="68" t="s">
        <v>134</v>
      </c>
      <c r="D14" s="32" t="s">
        <v>22</v>
      </c>
    </row>
    <row r="15" spans="1:4" ht="14.65" thickBot="1">
      <c r="A15" s="57"/>
      <c r="B15" s="62" t="s">
        <v>123</v>
      </c>
      <c r="C15" s="62">
        <v>-0.35</v>
      </c>
      <c r="D15" s="57" t="s">
        <v>23</v>
      </c>
    </row>
    <row r="16" spans="1:4">
      <c r="A16" s="102">
        <v>43832</v>
      </c>
      <c r="B16" s="67">
        <v>3025.5</v>
      </c>
      <c r="C16" s="68" t="s">
        <v>159</v>
      </c>
      <c r="D16" s="32" t="s">
        <v>22</v>
      </c>
    </row>
    <row r="17" spans="1:4" ht="14.65" thickBot="1">
      <c r="A17" s="97"/>
      <c r="B17" s="98" t="s">
        <v>133</v>
      </c>
      <c r="C17" s="98">
        <v>-0.56000000000000005</v>
      </c>
      <c r="D17" s="97" t="s">
        <v>23</v>
      </c>
    </row>
    <row r="18" spans="1:4">
      <c r="A18" s="82">
        <v>44200</v>
      </c>
      <c r="B18" s="67">
        <v>3024.42</v>
      </c>
      <c r="C18" s="68" t="s">
        <v>158</v>
      </c>
      <c r="D18" s="32" t="s">
        <v>22</v>
      </c>
    </row>
    <row r="19" spans="1:4" ht="14.65" thickBot="1">
      <c r="A19" s="79"/>
      <c r="B19" s="80" t="s">
        <v>157</v>
      </c>
      <c r="C19" s="80">
        <v>-1.06</v>
      </c>
      <c r="D19" s="79" t="s">
        <v>23</v>
      </c>
    </row>
    <row r="20" spans="1:4">
      <c r="A20" s="112">
        <v>44564</v>
      </c>
      <c r="B20" s="67">
        <v>3023.62</v>
      </c>
      <c r="C20" s="68" t="s">
        <v>164</v>
      </c>
      <c r="D20" s="32" t="s">
        <v>22</v>
      </c>
    </row>
    <row r="21" spans="1:4" ht="14.65" thickBot="1">
      <c r="A21" s="107"/>
      <c r="B21" s="108" t="s">
        <v>163</v>
      </c>
      <c r="C21" s="108">
        <v>-0.87</v>
      </c>
      <c r="D21" s="107" t="s">
        <v>23</v>
      </c>
    </row>
    <row r="22" spans="1:4">
      <c r="A22" s="16"/>
    </row>
    <row r="23" spans="1:4" ht="15">
      <c r="A23" s="7" t="s">
        <v>31</v>
      </c>
    </row>
    <row r="24" spans="1:4" ht="15">
      <c r="A24" s="7" t="s">
        <v>32</v>
      </c>
    </row>
    <row r="25" spans="1:4" ht="15">
      <c r="A25" s="7" t="s">
        <v>33</v>
      </c>
    </row>
  </sheetData>
  <mergeCells count="2">
    <mergeCell ref="A4:A5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J15" sqref="J15"/>
    </sheetView>
  </sheetViews>
  <sheetFormatPr defaultRowHeight="14.25"/>
  <cols>
    <col min="5" max="5" width="11.46484375" bestFit="1" customWidth="1"/>
    <col min="7" max="7" width="9.53125" bestFit="1" customWidth="1"/>
    <col min="8" max="8" width="9.6640625" bestFit="1" customWidth="1"/>
    <col min="16" max="16" width="9.6640625" bestFit="1" customWidth="1"/>
  </cols>
  <sheetData>
    <row r="1" spans="1:10">
      <c r="A1" s="1" t="s">
        <v>104</v>
      </c>
    </row>
    <row r="2" spans="1:10" ht="14.65" thickBot="1">
      <c r="A2" s="22"/>
    </row>
    <row r="3" spans="1:10" ht="15" thickTop="1" thickBot="1">
      <c r="A3" s="61"/>
      <c r="B3" s="8"/>
      <c r="C3" s="10">
        <v>2015</v>
      </c>
      <c r="D3" s="10">
        <v>2016</v>
      </c>
      <c r="E3" s="10">
        <v>2017</v>
      </c>
      <c r="F3" s="10">
        <v>2018</v>
      </c>
      <c r="G3" s="10">
        <v>2019</v>
      </c>
      <c r="H3" s="10">
        <v>2020</v>
      </c>
      <c r="I3" s="10">
        <v>2021</v>
      </c>
      <c r="J3" s="10">
        <v>2022</v>
      </c>
    </row>
    <row r="4" spans="1:10" ht="32.25" customHeight="1">
      <c r="A4" s="124" t="s">
        <v>0</v>
      </c>
      <c r="B4" s="3" t="s">
        <v>1</v>
      </c>
      <c r="C4" s="3" t="s">
        <v>4</v>
      </c>
      <c r="D4" s="76">
        <v>2702.8</v>
      </c>
      <c r="E4" s="76">
        <v>2702.8</v>
      </c>
      <c r="F4" s="76">
        <v>2701.9</v>
      </c>
      <c r="G4" s="76">
        <v>2701.85</v>
      </c>
      <c r="H4" s="76" t="s">
        <v>4</v>
      </c>
      <c r="I4" s="76" t="s">
        <v>4</v>
      </c>
      <c r="J4" s="76"/>
    </row>
    <row r="5" spans="1:10" ht="14.65" thickBot="1">
      <c r="A5" s="125"/>
      <c r="B5" s="6" t="s">
        <v>2</v>
      </c>
      <c r="C5" s="6" t="s">
        <v>4</v>
      </c>
      <c r="D5" s="12">
        <v>42603</v>
      </c>
      <c r="E5" s="12">
        <v>42977</v>
      </c>
      <c r="F5" s="12">
        <v>43330</v>
      </c>
      <c r="G5" s="12">
        <v>43685</v>
      </c>
      <c r="H5" s="12" t="s">
        <v>4</v>
      </c>
      <c r="I5" s="12" t="s">
        <v>4</v>
      </c>
      <c r="J5" s="12"/>
    </row>
    <row r="6" spans="1:10" ht="32.25" customHeight="1">
      <c r="A6" s="124" t="s">
        <v>3</v>
      </c>
      <c r="B6" s="3" t="s">
        <v>1</v>
      </c>
      <c r="C6" s="3" t="s">
        <v>4</v>
      </c>
      <c r="D6" s="76">
        <v>2714.1</v>
      </c>
      <c r="E6" s="76">
        <v>2713.2</v>
      </c>
      <c r="F6" s="76">
        <v>2712.5</v>
      </c>
      <c r="G6" s="76">
        <v>2712.37</v>
      </c>
      <c r="H6" s="76">
        <v>2713.3</v>
      </c>
      <c r="I6" s="76">
        <v>2712</v>
      </c>
      <c r="J6" s="76"/>
    </row>
    <row r="7" spans="1:10" ht="14.65" thickBot="1">
      <c r="A7" s="125"/>
      <c r="B7" s="6" t="s">
        <v>2</v>
      </c>
      <c r="C7" s="6" t="s">
        <v>4</v>
      </c>
      <c r="D7" s="12">
        <v>42516</v>
      </c>
      <c r="E7" s="12">
        <v>42879</v>
      </c>
      <c r="F7" s="12">
        <v>43207</v>
      </c>
      <c r="G7" s="12">
        <v>43606</v>
      </c>
      <c r="H7" s="12">
        <v>43983</v>
      </c>
      <c r="I7" s="12">
        <v>44342</v>
      </c>
      <c r="J7" s="12"/>
    </row>
    <row r="8" spans="1:10" ht="23.65" thickBot="1">
      <c r="A8" s="13" t="s">
        <v>5</v>
      </c>
      <c r="B8" s="6" t="s">
        <v>1</v>
      </c>
      <c r="C8" s="6" t="s">
        <v>4</v>
      </c>
      <c r="D8" s="6" t="s">
        <v>4</v>
      </c>
      <c r="E8" s="6">
        <v>10.4</v>
      </c>
      <c r="F8" s="77">
        <f>F6-E4</f>
        <v>9.6999999999998181</v>
      </c>
      <c r="G8" s="77">
        <f>G6-F4</f>
        <v>10.4699999999998</v>
      </c>
      <c r="H8" s="77">
        <f>H6-G4</f>
        <v>11.450000000000273</v>
      </c>
      <c r="I8" s="77" t="s">
        <v>4</v>
      </c>
      <c r="J8" s="77"/>
    </row>
    <row r="9" spans="1:10" ht="58.5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-0.9</v>
      </c>
      <c r="F9" s="77">
        <f>F6-E6</f>
        <v>-0.6999999999998181</v>
      </c>
      <c r="G9" s="77">
        <f>G6-F6</f>
        <v>-0.13000000000010914</v>
      </c>
      <c r="H9" s="77">
        <f>H6-G6</f>
        <v>0.93000000000029104</v>
      </c>
      <c r="I9" s="77">
        <f>I6-H6</f>
        <v>-1.3000000000001819</v>
      </c>
      <c r="J9" s="77"/>
    </row>
    <row r="10" spans="1:10">
      <c r="A10" s="124" t="s">
        <v>7</v>
      </c>
      <c r="B10" s="3" t="s">
        <v>8</v>
      </c>
      <c r="C10" s="3" t="s">
        <v>4</v>
      </c>
      <c r="D10" s="65" t="s">
        <v>4</v>
      </c>
      <c r="E10" s="66">
        <v>42603</v>
      </c>
      <c r="F10" s="59">
        <v>42976</v>
      </c>
      <c r="G10" s="104">
        <v>43331</v>
      </c>
      <c r="H10" s="101">
        <v>43685</v>
      </c>
      <c r="I10" s="101" t="s">
        <v>4</v>
      </c>
      <c r="J10" s="111" t="s">
        <v>4</v>
      </c>
    </row>
    <row r="11" spans="1:10">
      <c r="A11" s="126"/>
      <c r="B11" s="3" t="s">
        <v>9</v>
      </c>
      <c r="C11" s="3" t="s">
        <v>4</v>
      </c>
      <c r="D11" s="14">
        <v>42528</v>
      </c>
      <c r="E11" s="14">
        <v>42894</v>
      </c>
      <c r="F11" s="63">
        <v>43225</v>
      </c>
      <c r="G11" s="81">
        <v>43641</v>
      </c>
      <c r="H11" s="101">
        <v>43985</v>
      </c>
      <c r="I11" s="101">
        <v>44391</v>
      </c>
      <c r="J11" s="111"/>
    </row>
    <row r="12" spans="1:10" ht="23.65" thickBot="1">
      <c r="A12" s="125"/>
      <c r="B12" s="6" t="s">
        <v>10</v>
      </c>
      <c r="C12" s="6" t="s">
        <v>4</v>
      </c>
      <c r="D12" s="6" t="s">
        <v>4</v>
      </c>
      <c r="E12" s="87">
        <f>E11-E10</f>
        <v>291</v>
      </c>
      <c r="F12" s="62">
        <f>F11-F10</f>
        <v>249</v>
      </c>
      <c r="G12" s="80">
        <f>G11-G10</f>
        <v>310</v>
      </c>
      <c r="H12" s="98">
        <f>H11-H10</f>
        <v>300</v>
      </c>
      <c r="I12" s="98" t="s">
        <v>4</v>
      </c>
      <c r="J12" s="108"/>
    </row>
    <row r="13" spans="1:10" ht="46.9" thickBot="1">
      <c r="A13" s="13" t="s">
        <v>11</v>
      </c>
      <c r="B13" s="6" t="s">
        <v>10</v>
      </c>
      <c r="C13" s="6" t="s">
        <v>4</v>
      </c>
      <c r="D13" s="6">
        <v>0</v>
      </c>
      <c r="E13" s="6">
        <v>5</v>
      </c>
      <c r="F13" s="62">
        <v>9</v>
      </c>
      <c r="G13" s="87">
        <v>3</v>
      </c>
      <c r="H13" s="98">
        <v>7</v>
      </c>
      <c r="I13" s="98" t="s">
        <v>4</v>
      </c>
      <c r="J13" s="108"/>
    </row>
    <row r="14" spans="1:10" ht="35.25" thickBot="1">
      <c r="A14" s="13" t="s">
        <v>12</v>
      </c>
      <c r="B14" s="6" t="s">
        <v>13</v>
      </c>
      <c r="C14" s="6" t="s">
        <v>4</v>
      </c>
      <c r="D14" s="92">
        <f t="shared" ref="D14:F14" si="0">E10-D11</f>
        <v>75</v>
      </c>
      <c r="E14" s="92">
        <f t="shared" si="0"/>
        <v>82</v>
      </c>
      <c r="F14" s="92">
        <f t="shared" si="0"/>
        <v>106</v>
      </c>
      <c r="G14" s="92">
        <f>H10-G11</f>
        <v>44</v>
      </c>
      <c r="H14" s="92" t="s">
        <v>4</v>
      </c>
      <c r="I14" s="92"/>
      <c r="J14" s="92"/>
    </row>
    <row r="15" spans="1:10" ht="23.25">
      <c r="A15" s="124" t="s">
        <v>34</v>
      </c>
      <c r="B15" s="3" t="s">
        <v>15</v>
      </c>
      <c r="C15" s="4">
        <v>3161</v>
      </c>
      <c r="D15" s="4">
        <v>3160</v>
      </c>
      <c r="E15" s="90">
        <v>3176</v>
      </c>
      <c r="F15" s="90">
        <v>3053</v>
      </c>
      <c r="G15" s="100">
        <v>3064</v>
      </c>
      <c r="H15" s="100">
        <v>3051</v>
      </c>
      <c r="I15" s="110">
        <v>3069</v>
      </c>
      <c r="J15" s="110"/>
    </row>
    <row r="16" spans="1:10">
      <c r="A16" s="126"/>
      <c r="B16" s="3" t="s">
        <v>16</v>
      </c>
      <c r="C16" s="4">
        <v>2196</v>
      </c>
      <c r="D16" s="4">
        <v>2661</v>
      </c>
      <c r="E16" s="90">
        <v>2068</v>
      </c>
      <c r="F16" s="90">
        <v>1894</v>
      </c>
      <c r="G16" s="100">
        <v>1170</v>
      </c>
      <c r="H16" s="100">
        <v>2459</v>
      </c>
      <c r="I16" s="110">
        <v>2126</v>
      </c>
      <c r="J16" s="110"/>
    </row>
    <row r="17" spans="1:16" ht="35.25" thickBot="1">
      <c r="A17" s="125"/>
      <c r="B17" s="6" t="s">
        <v>18</v>
      </c>
      <c r="C17" s="6">
        <v>0.69</v>
      </c>
      <c r="D17" s="6">
        <v>0.84</v>
      </c>
      <c r="E17" s="51">
        <f>E16/E15</f>
        <v>0.6511335012594458</v>
      </c>
      <c r="F17" s="51">
        <f>F16/F15</f>
        <v>0.62037340320995737</v>
      </c>
      <c r="G17" s="51">
        <f>G16/G15</f>
        <v>0.38185378590078328</v>
      </c>
      <c r="H17" s="51">
        <f t="shared" ref="H17:I17" si="1">H16/H15</f>
        <v>0.80596525729269097</v>
      </c>
      <c r="I17" s="51">
        <f t="shared" si="1"/>
        <v>0.69273378950798303</v>
      </c>
      <c r="J17" s="51"/>
    </row>
    <row r="18" spans="1:16" ht="15.4">
      <c r="A18" s="2"/>
    </row>
    <row r="19" spans="1:16" ht="15">
      <c r="A19" s="7" t="s">
        <v>126</v>
      </c>
    </row>
    <row r="20" spans="1:16">
      <c r="A20" s="16" t="s">
        <v>125</v>
      </c>
      <c r="P20" s="78"/>
    </row>
    <row r="21" spans="1:16">
      <c r="A21" s="16" t="s">
        <v>35</v>
      </c>
      <c r="P21" s="78"/>
    </row>
    <row r="22" spans="1:16">
      <c r="A22" s="1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K15" sqref="K15"/>
    </sheetView>
  </sheetViews>
  <sheetFormatPr defaultRowHeight="14.25"/>
  <cols>
    <col min="6" max="6" width="11.46484375" bestFit="1" customWidth="1"/>
    <col min="8" max="8" width="9.53125" bestFit="1" customWidth="1"/>
    <col min="9" max="9" width="9.53125" customWidth="1"/>
    <col min="10" max="10" width="9.6640625" bestFit="1" customWidth="1"/>
    <col min="11" max="11" width="9.19921875" bestFit="1" customWidth="1"/>
  </cols>
  <sheetData>
    <row r="1" spans="1:11">
      <c r="A1" s="1" t="s">
        <v>105</v>
      </c>
    </row>
    <row r="2" spans="1:11" ht="15.75" thickBot="1">
      <c r="A2" s="2"/>
    </row>
    <row r="3" spans="1:11" ht="15" thickTop="1" thickBot="1">
      <c r="A3" s="8"/>
      <c r="B3" s="9"/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  <c r="H3" s="10">
        <v>2019</v>
      </c>
      <c r="I3" s="10">
        <v>2020</v>
      </c>
      <c r="J3" s="10">
        <v>2021</v>
      </c>
      <c r="K3" s="10">
        <v>2022</v>
      </c>
    </row>
    <row r="4" spans="1:11" ht="32.25" customHeight="1">
      <c r="A4" s="124" t="s">
        <v>0</v>
      </c>
      <c r="B4" s="3" t="s">
        <v>1</v>
      </c>
      <c r="C4" s="3" t="s">
        <v>36</v>
      </c>
      <c r="D4" s="3" t="s">
        <v>37</v>
      </c>
      <c r="E4" s="5">
        <v>2679.5</v>
      </c>
      <c r="F4" s="5">
        <v>2679.5</v>
      </c>
      <c r="G4" s="76">
        <v>2679.1</v>
      </c>
      <c r="H4" s="76">
        <v>2650.01</v>
      </c>
      <c r="I4" s="76">
        <v>2649.5</v>
      </c>
      <c r="J4" s="76">
        <v>2649.1</v>
      </c>
      <c r="K4" s="76"/>
    </row>
    <row r="5" spans="1:11" ht="14.65" thickBot="1">
      <c r="A5" s="125"/>
      <c r="B5" s="6" t="s">
        <v>2</v>
      </c>
      <c r="C5" s="6" t="s">
        <v>38</v>
      </c>
      <c r="D5" s="6" t="s">
        <v>37</v>
      </c>
      <c r="E5" s="12">
        <v>42611</v>
      </c>
      <c r="F5" s="12">
        <v>42983</v>
      </c>
      <c r="G5" s="12">
        <v>43340</v>
      </c>
      <c r="H5" s="12">
        <v>43685</v>
      </c>
      <c r="I5" s="12">
        <v>44074</v>
      </c>
      <c r="J5" s="12">
        <v>44442</v>
      </c>
      <c r="K5" s="12"/>
    </row>
    <row r="6" spans="1:11" ht="32.25" customHeight="1">
      <c r="A6" s="124" t="s">
        <v>3</v>
      </c>
      <c r="B6" s="3" t="s">
        <v>1</v>
      </c>
      <c r="C6" s="5">
        <v>2684.8</v>
      </c>
      <c r="D6" s="3" t="s">
        <v>37</v>
      </c>
      <c r="E6" s="3" t="s">
        <v>39</v>
      </c>
      <c r="F6" s="5">
        <v>2683.4</v>
      </c>
      <c r="G6" s="76">
        <v>2683.4</v>
      </c>
      <c r="H6" s="76">
        <v>2685.47</v>
      </c>
      <c r="I6" s="76">
        <v>2683.4</v>
      </c>
      <c r="J6" s="76">
        <v>2681.5</v>
      </c>
      <c r="K6" s="76"/>
    </row>
    <row r="7" spans="1:11" ht="14.65" thickBot="1">
      <c r="A7" s="125"/>
      <c r="B7" s="6" t="s">
        <v>2</v>
      </c>
      <c r="C7" s="12">
        <v>41715</v>
      </c>
      <c r="D7" s="6" t="s">
        <v>37</v>
      </c>
      <c r="E7" s="6" t="s">
        <v>39</v>
      </c>
      <c r="F7" s="12">
        <v>42895</v>
      </c>
      <c r="G7" s="12">
        <v>43198</v>
      </c>
      <c r="H7" s="12">
        <v>43646</v>
      </c>
      <c r="I7" s="12">
        <v>43947</v>
      </c>
      <c r="J7" s="12">
        <v>44284</v>
      </c>
      <c r="K7" s="12"/>
    </row>
    <row r="8" spans="1:11" ht="23.65" thickBot="1">
      <c r="A8" s="13" t="s">
        <v>5</v>
      </c>
      <c r="B8" s="6" t="s">
        <v>1</v>
      </c>
      <c r="C8" s="6" t="s">
        <v>4</v>
      </c>
      <c r="D8" s="6" t="s">
        <v>37</v>
      </c>
      <c r="E8" s="6" t="s">
        <v>39</v>
      </c>
      <c r="F8" s="6">
        <v>3.9</v>
      </c>
      <c r="G8" s="77">
        <f>G6-F4</f>
        <v>3.9000000000000909</v>
      </c>
      <c r="H8" s="77">
        <f>H6-G4</f>
        <v>6.3699999999998909</v>
      </c>
      <c r="I8" s="77">
        <f>I6-H4</f>
        <v>33.389999999999873</v>
      </c>
      <c r="J8" s="77">
        <f>J6-I4</f>
        <v>32</v>
      </c>
      <c r="K8" s="77"/>
    </row>
    <row r="9" spans="1:11" ht="58.5" thickBot="1">
      <c r="A9" s="13" t="s">
        <v>6</v>
      </c>
      <c r="B9" s="6" t="s">
        <v>1</v>
      </c>
      <c r="C9" s="6" t="s">
        <v>4</v>
      </c>
      <c r="D9" s="6" t="s">
        <v>37</v>
      </c>
      <c r="E9" s="6" t="s">
        <v>39</v>
      </c>
      <c r="F9" s="6" t="s">
        <v>4</v>
      </c>
      <c r="G9" s="83">
        <f>G6-F6</f>
        <v>0</v>
      </c>
      <c r="H9" s="77">
        <f>H6-G6</f>
        <v>2.069999999999709</v>
      </c>
      <c r="I9" s="77">
        <f>I6-H6</f>
        <v>-2.069999999999709</v>
      </c>
      <c r="J9" s="77">
        <f>J6-I6</f>
        <v>-1.9000000000000909</v>
      </c>
      <c r="K9" s="83"/>
    </row>
    <row r="10" spans="1:11">
      <c r="A10" s="124" t="s">
        <v>7</v>
      </c>
      <c r="B10" s="3" t="s">
        <v>8</v>
      </c>
      <c r="C10" s="3" t="s">
        <v>4</v>
      </c>
      <c r="D10" s="3" t="s">
        <v>40</v>
      </c>
      <c r="E10" s="14">
        <v>42253</v>
      </c>
      <c r="F10" s="14">
        <v>42612</v>
      </c>
      <c r="G10" s="74">
        <v>42987</v>
      </c>
      <c r="H10" s="78">
        <v>43329</v>
      </c>
      <c r="I10" s="78">
        <v>43701</v>
      </c>
      <c r="J10" s="78">
        <v>44105</v>
      </c>
      <c r="K10" s="78">
        <v>44467</v>
      </c>
    </row>
    <row r="11" spans="1:11">
      <c r="A11" s="126"/>
      <c r="B11" s="3" t="s">
        <v>9</v>
      </c>
      <c r="C11" s="14">
        <v>41761</v>
      </c>
      <c r="D11" s="14">
        <v>42175</v>
      </c>
      <c r="E11" s="3" t="s">
        <v>39</v>
      </c>
      <c r="F11" s="14">
        <v>42896</v>
      </c>
      <c r="G11" s="74">
        <v>43215</v>
      </c>
      <c r="H11" s="81">
        <v>43646</v>
      </c>
      <c r="I11" s="101">
        <v>43951</v>
      </c>
      <c r="J11" s="101">
        <v>44297</v>
      </c>
      <c r="K11" s="111"/>
    </row>
    <row r="12" spans="1:11" ht="23.65" thickBot="1">
      <c r="A12" s="125"/>
      <c r="B12" s="6" t="s">
        <v>10</v>
      </c>
      <c r="C12" s="6" t="s">
        <v>4</v>
      </c>
      <c r="D12" s="6" t="s">
        <v>41</v>
      </c>
      <c r="E12" s="6" t="s">
        <v>39</v>
      </c>
      <c r="F12" s="6">
        <v>284</v>
      </c>
      <c r="G12" s="72">
        <f>G11-G10</f>
        <v>228</v>
      </c>
      <c r="H12" s="80">
        <f>H11-H10</f>
        <v>317</v>
      </c>
      <c r="I12" s="98">
        <f>I11-I10</f>
        <v>250</v>
      </c>
      <c r="J12" s="108">
        <f>J11-J10</f>
        <v>192</v>
      </c>
      <c r="K12" s="108"/>
    </row>
    <row r="13" spans="1:11" ht="46.9" thickBot="1">
      <c r="A13" s="13" t="s">
        <v>11</v>
      </c>
      <c r="B13" s="6" t="s">
        <v>10</v>
      </c>
      <c r="C13" s="6"/>
      <c r="D13" s="6" t="s">
        <v>42</v>
      </c>
      <c r="E13" s="6">
        <v>3.2</v>
      </c>
      <c r="F13" s="6">
        <v>0</v>
      </c>
      <c r="G13" s="72">
        <v>0</v>
      </c>
      <c r="H13" s="93">
        <v>0</v>
      </c>
      <c r="I13" s="93">
        <v>0</v>
      </c>
      <c r="J13" s="93">
        <v>0</v>
      </c>
      <c r="K13" s="93"/>
    </row>
    <row r="14" spans="1:11" ht="35.25" thickBot="1">
      <c r="A14" s="13" t="s">
        <v>12</v>
      </c>
      <c r="B14" s="6" t="s">
        <v>13</v>
      </c>
      <c r="C14" s="6" t="s">
        <v>43</v>
      </c>
      <c r="D14" s="6">
        <v>78</v>
      </c>
      <c r="E14" s="6" t="s">
        <v>39</v>
      </c>
      <c r="F14" s="6">
        <f>G10-F11</f>
        <v>91</v>
      </c>
      <c r="G14" s="87">
        <f t="shared" ref="G14" si="0">H10-G11</f>
        <v>114</v>
      </c>
      <c r="H14" s="87">
        <f>I10-H11</f>
        <v>55</v>
      </c>
      <c r="I14" s="98">
        <f>J10-I11</f>
        <v>154</v>
      </c>
      <c r="J14" s="108">
        <f>K10-J11</f>
        <v>170</v>
      </c>
      <c r="K14" s="108"/>
    </row>
    <row r="15" spans="1:11" ht="23.25">
      <c r="A15" s="124" t="s">
        <v>34</v>
      </c>
      <c r="B15" s="3" t="s">
        <v>15</v>
      </c>
      <c r="C15" s="4">
        <v>3740</v>
      </c>
      <c r="D15" s="4">
        <v>3624</v>
      </c>
      <c r="E15" s="4">
        <v>3413</v>
      </c>
      <c r="F15" s="90">
        <v>2944</v>
      </c>
      <c r="G15" s="90">
        <v>3067</v>
      </c>
      <c r="H15" s="100">
        <v>3059</v>
      </c>
      <c r="I15" s="99">
        <v>3728</v>
      </c>
      <c r="J15" s="109">
        <v>3889</v>
      </c>
      <c r="K15" s="109"/>
    </row>
    <row r="16" spans="1:11">
      <c r="A16" s="126"/>
      <c r="B16" s="3" t="s">
        <v>16</v>
      </c>
      <c r="C16" s="5">
        <v>3141.9</v>
      </c>
      <c r="D16" s="5">
        <v>2561.6</v>
      </c>
      <c r="E16" s="49">
        <v>2752</v>
      </c>
      <c r="F16" s="90">
        <v>2002</v>
      </c>
      <c r="G16" s="90">
        <v>2627</v>
      </c>
      <c r="H16" s="100">
        <v>1817</v>
      </c>
      <c r="I16" s="99">
        <v>4114</v>
      </c>
      <c r="J16" s="109">
        <v>3170</v>
      </c>
      <c r="K16" s="109"/>
    </row>
    <row r="17" spans="1:11" ht="34.9">
      <c r="A17" s="126"/>
      <c r="B17" s="3" t="s">
        <v>17</v>
      </c>
      <c r="C17" s="5">
        <v>2919.3</v>
      </c>
      <c r="D17" s="3">
        <v>2401</v>
      </c>
      <c r="E17" s="4">
        <v>2752</v>
      </c>
      <c r="F17" s="90">
        <v>1712</v>
      </c>
      <c r="G17" s="90">
        <v>2263</v>
      </c>
      <c r="H17" s="100">
        <v>1379</v>
      </c>
      <c r="I17" s="99">
        <v>3747</v>
      </c>
      <c r="J17" s="109">
        <v>2874</v>
      </c>
      <c r="K17" s="109"/>
    </row>
    <row r="18" spans="1:11" ht="35.25" thickBot="1">
      <c r="A18" s="125"/>
      <c r="B18" s="6" t="s">
        <v>18</v>
      </c>
      <c r="C18" s="6">
        <v>0.78</v>
      </c>
      <c r="D18" s="6">
        <v>0.66</v>
      </c>
      <c r="E18" s="6">
        <v>0.81</v>
      </c>
      <c r="F18" s="51">
        <f>F17/F15</f>
        <v>0.58152173913043481</v>
      </c>
      <c r="G18" s="51">
        <f>G17/G15</f>
        <v>0.73785458102380175</v>
      </c>
      <c r="H18" s="51">
        <f>H17/H15</f>
        <v>0.45080091533180777</v>
      </c>
      <c r="I18" s="51">
        <f t="shared" ref="I18:J18" si="1">I17/I15</f>
        <v>1.0050965665236051</v>
      </c>
      <c r="J18" s="51">
        <f t="shared" si="1"/>
        <v>0.73900745692980196</v>
      </c>
      <c r="K18" s="51"/>
    </row>
    <row r="19" spans="1:11" ht="15">
      <c r="A19" s="7" t="s">
        <v>44</v>
      </c>
    </row>
    <row r="20" spans="1:11">
      <c r="A20" s="16" t="s">
        <v>45</v>
      </c>
    </row>
    <row r="21" spans="1:11" ht="15">
      <c r="A21" s="7" t="s">
        <v>46</v>
      </c>
    </row>
    <row r="22" spans="1:11" ht="15">
      <c r="A22" s="7" t="s">
        <v>47</v>
      </c>
    </row>
    <row r="23" spans="1:11" ht="15">
      <c r="A23" s="7" t="s">
        <v>48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M15" sqref="M15"/>
    </sheetView>
  </sheetViews>
  <sheetFormatPr defaultRowHeight="14.25"/>
  <cols>
    <col min="8" max="8" width="10.46484375" bestFit="1" customWidth="1"/>
  </cols>
  <sheetData>
    <row r="1" spans="1:15">
      <c r="A1" s="1" t="s">
        <v>106</v>
      </c>
    </row>
    <row r="2" spans="1:15" ht="15.75" thickBot="1">
      <c r="A2" s="2"/>
    </row>
    <row r="3" spans="1:15" ht="15" thickTop="1" thickBot="1">
      <c r="A3" s="8"/>
      <c r="B3" s="9"/>
      <c r="C3" s="10">
        <v>2012</v>
      </c>
      <c r="D3" s="10">
        <v>2013</v>
      </c>
      <c r="E3" s="10">
        <v>2014</v>
      </c>
      <c r="F3" s="10">
        <v>2015</v>
      </c>
      <c r="G3" s="10">
        <v>2016</v>
      </c>
      <c r="H3" s="10">
        <v>2017</v>
      </c>
      <c r="I3" s="10">
        <v>2018</v>
      </c>
      <c r="J3" s="10">
        <v>2019</v>
      </c>
      <c r="K3" s="10">
        <v>2020</v>
      </c>
      <c r="L3" s="10">
        <v>2021</v>
      </c>
      <c r="M3" s="10">
        <v>2022</v>
      </c>
      <c r="N3" s="10" t="s">
        <v>49</v>
      </c>
      <c r="O3" s="10" t="s">
        <v>50</v>
      </c>
    </row>
    <row r="4" spans="1:15" ht="32.25" customHeight="1">
      <c r="A4" s="124" t="s">
        <v>0</v>
      </c>
      <c r="B4" s="3" t="s">
        <v>1</v>
      </c>
      <c r="C4" s="76">
        <v>2626.5</v>
      </c>
      <c r="D4" s="76">
        <v>2626.3</v>
      </c>
      <c r="E4" s="76">
        <v>2625.9</v>
      </c>
      <c r="F4" s="76">
        <v>2625.4</v>
      </c>
      <c r="G4" s="76">
        <v>2625.1</v>
      </c>
      <c r="H4" s="76">
        <v>2625.2</v>
      </c>
      <c r="I4" s="76">
        <v>2624.4</v>
      </c>
      <c r="J4" s="76">
        <v>2624.29</v>
      </c>
      <c r="K4" s="76">
        <v>2623.1</v>
      </c>
      <c r="L4" s="76">
        <v>2622.9</v>
      </c>
      <c r="M4" s="88"/>
      <c r="N4" s="3">
        <v>2623.1</v>
      </c>
      <c r="O4" s="3">
        <v>2626.5</v>
      </c>
    </row>
    <row r="5" spans="1:15" ht="14.65" thickBot="1">
      <c r="A5" s="125"/>
      <c r="B5" s="6" t="s">
        <v>2</v>
      </c>
      <c r="C5" s="12">
        <v>41165</v>
      </c>
      <c r="D5" s="12">
        <v>41518</v>
      </c>
      <c r="E5" s="12">
        <v>41887</v>
      </c>
      <c r="F5" s="12">
        <v>42255</v>
      </c>
      <c r="G5" s="12">
        <v>42606</v>
      </c>
      <c r="H5" s="12">
        <v>42995</v>
      </c>
      <c r="I5" s="12">
        <v>43329</v>
      </c>
      <c r="J5" s="12">
        <v>43685</v>
      </c>
      <c r="K5" s="12">
        <v>44077</v>
      </c>
      <c r="L5" s="12">
        <v>44447</v>
      </c>
      <c r="M5" s="12"/>
      <c r="N5" s="6">
        <v>2020</v>
      </c>
      <c r="O5" s="6">
        <v>2012</v>
      </c>
    </row>
    <row r="6" spans="1:15" ht="23.25" customHeight="1">
      <c r="A6" s="124" t="s">
        <v>3</v>
      </c>
      <c r="B6" s="3" t="s">
        <v>1</v>
      </c>
      <c r="C6" s="3" t="s">
        <v>4</v>
      </c>
      <c r="D6" s="76">
        <v>2628.8</v>
      </c>
      <c r="E6" s="76">
        <v>2628.5</v>
      </c>
      <c r="F6" s="76">
        <v>2627.8</v>
      </c>
      <c r="G6" s="76">
        <v>2627.3</v>
      </c>
      <c r="H6" s="76">
        <v>2627.1</v>
      </c>
      <c r="I6" s="76">
        <v>2626.8</v>
      </c>
      <c r="J6" s="76">
        <v>2626.59</v>
      </c>
      <c r="K6" s="76">
        <v>2626.3</v>
      </c>
      <c r="L6" s="76">
        <v>2625.4</v>
      </c>
      <c r="M6" s="88"/>
      <c r="N6" s="3">
        <v>2626.3</v>
      </c>
      <c r="O6" s="3">
        <v>2628.8</v>
      </c>
    </row>
    <row r="7" spans="1:15" ht="23.65" thickBot="1">
      <c r="A7" s="125"/>
      <c r="B7" s="6" t="s">
        <v>2</v>
      </c>
      <c r="C7" s="6" t="s">
        <v>4</v>
      </c>
      <c r="D7" s="12">
        <v>41438</v>
      </c>
      <c r="E7" s="12">
        <v>41715</v>
      </c>
      <c r="F7" s="12">
        <v>42066</v>
      </c>
      <c r="G7" s="12">
        <v>42516</v>
      </c>
      <c r="H7" s="6" t="s">
        <v>51</v>
      </c>
      <c r="I7" s="12">
        <v>43192</v>
      </c>
      <c r="J7" s="12">
        <v>43537</v>
      </c>
      <c r="K7" s="12">
        <v>43931</v>
      </c>
      <c r="L7" s="12">
        <v>44284</v>
      </c>
      <c r="M7" s="12"/>
      <c r="N7" s="6">
        <v>2020</v>
      </c>
      <c r="O7" s="6">
        <v>2013</v>
      </c>
    </row>
    <row r="8" spans="1:15" ht="23.65" thickBot="1">
      <c r="A8" s="13" t="s">
        <v>5</v>
      </c>
      <c r="B8" s="6" t="s">
        <v>1</v>
      </c>
      <c r="C8" s="6" t="s">
        <v>4</v>
      </c>
      <c r="D8" s="6">
        <v>2.2999999999999998</v>
      </c>
      <c r="E8" s="6">
        <v>2.2000000000000002</v>
      </c>
      <c r="F8" s="6">
        <v>1.9</v>
      </c>
      <c r="G8" s="6">
        <v>1.9</v>
      </c>
      <c r="H8" s="6">
        <v>2.1</v>
      </c>
      <c r="I8" s="54">
        <f>I6-H4</f>
        <v>1.6000000000003638</v>
      </c>
      <c r="J8" s="94">
        <f>J6-I4</f>
        <v>2.1900000000000546</v>
      </c>
      <c r="K8" s="94">
        <f>K6-J4</f>
        <v>2.0100000000002183</v>
      </c>
      <c r="L8" s="94">
        <f>L6-K4</f>
        <v>2.3000000000001819</v>
      </c>
      <c r="M8" s="87"/>
      <c r="N8" s="6" t="s">
        <v>128</v>
      </c>
      <c r="O8" s="6" t="s">
        <v>52</v>
      </c>
    </row>
    <row r="9" spans="1:15" ht="58.5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-0.3</v>
      </c>
      <c r="F9" s="6">
        <v>-0.7</v>
      </c>
      <c r="G9" s="6">
        <v>-0.5</v>
      </c>
      <c r="H9" s="6">
        <v>-0.2</v>
      </c>
      <c r="I9" s="54">
        <f>I6-H6</f>
        <v>-0.29999999999972715</v>
      </c>
      <c r="J9" s="94">
        <f>J6-I6</f>
        <v>-0.21000000000003638</v>
      </c>
      <c r="K9" s="94">
        <f>K6-J6</f>
        <v>-0.28999999999996362</v>
      </c>
      <c r="L9" s="94">
        <f>L6-K6</f>
        <v>-0.90000000000009095</v>
      </c>
      <c r="M9" s="87"/>
      <c r="N9" s="84" t="s">
        <v>138</v>
      </c>
      <c r="O9" s="6" t="s">
        <v>53</v>
      </c>
    </row>
    <row r="10" spans="1:15">
      <c r="A10" s="124" t="s">
        <v>7</v>
      </c>
      <c r="B10" s="3" t="s">
        <v>8</v>
      </c>
      <c r="C10" s="3" t="s">
        <v>4</v>
      </c>
      <c r="D10" s="14">
        <v>41152</v>
      </c>
      <c r="E10" s="14">
        <v>41529</v>
      </c>
      <c r="F10" s="14">
        <v>41875</v>
      </c>
      <c r="G10" s="14">
        <v>42255</v>
      </c>
      <c r="H10" s="14">
        <v>42606</v>
      </c>
      <c r="I10" s="55">
        <v>43002</v>
      </c>
      <c r="J10" s="74">
        <v>43329</v>
      </c>
      <c r="K10" s="91">
        <v>43685</v>
      </c>
      <c r="L10" s="78">
        <v>44077</v>
      </c>
      <c r="M10" s="78">
        <v>44443</v>
      </c>
      <c r="N10" s="3"/>
      <c r="O10" s="3"/>
    </row>
    <row r="11" spans="1:15">
      <c r="A11" s="126"/>
      <c r="B11" s="3" t="s">
        <v>9</v>
      </c>
      <c r="C11" s="3" t="s">
        <v>4</v>
      </c>
      <c r="D11" s="14">
        <v>41415</v>
      </c>
      <c r="E11" s="14">
        <v>41760</v>
      </c>
      <c r="F11" s="14">
        <v>42177</v>
      </c>
      <c r="G11" s="14">
        <v>42535</v>
      </c>
      <c r="H11" s="14">
        <v>42890</v>
      </c>
      <c r="I11" s="55">
        <v>43230</v>
      </c>
      <c r="J11" s="74">
        <v>43644</v>
      </c>
      <c r="K11" s="101">
        <v>43983</v>
      </c>
      <c r="L11" s="115">
        <v>44380</v>
      </c>
      <c r="M11" s="91"/>
      <c r="N11" s="3"/>
      <c r="O11" s="3"/>
    </row>
    <row r="12" spans="1:15" ht="23.65" thickBot="1">
      <c r="A12" s="125"/>
      <c r="B12" s="6" t="s">
        <v>10</v>
      </c>
      <c r="C12" s="6" t="s">
        <v>4</v>
      </c>
      <c r="D12" s="6">
        <v>263.2</v>
      </c>
      <c r="E12" s="6">
        <v>231</v>
      </c>
      <c r="F12" s="6">
        <v>301.8</v>
      </c>
      <c r="G12" s="6">
        <v>280</v>
      </c>
      <c r="H12" s="6">
        <v>284</v>
      </c>
      <c r="I12" s="54">
        <f>I11-I10</f>
        <v>228</v>
      </c>
      <c r="J12" s="87">
        <f>J11-J10</f>
        <v>315</v>
      </c>
      <c r="K12" s="98">
        <f>K11-K10</f>
        <v>298</v>
      </c>
      <c r="L12" s="114">
        <f>L11-L10</f>
        <v>303</v>
      </c>
      <c r="M12" s="87"/>
      <c r="N12" s="6" t="s">
        <v>129</v>
      </c>
      <c r="O12" s="6" t="s">
        <v>137</v>
      </c>
    </row>
    <row r="13" spans="1:15" ht="46.9" thickBot="1">
      <c r="A13" s="13" t="s">
        <v>11</v>
      </c>
      <c r="B13" s="6" t="s">
        <v>10</v>
      </c>
      <c r="C13" s="6" t="s">
        <v>4</v>
      </c>
      <c r="D13" s="6">
        <v>15.7</v>
      </c>
      <c r="E13" s="6">
        <v>0</v>
      </c>
      <c r="F13" s="6">
        <v>0</v>
      </c>
      <c r="G13" s="6">
        <v>0</v>
      </c>
      <c r="H13" s="6">
        <v>0</v>
      </c>
      <c r="I13" s="54">
        <v>0</v>
      </c>
      <c r="J13" s="72">
        <v>0</v>
      </c>
      <c r="K13" s="98">
        <v>0</v>
      </c>
      <c r="L13" s="114">
        <v>3</v>
      </c>
      <c r="M13" s="87"/>
      <c r="N13" s="6" t="s">
        <v>149</v>
      </c>
      <c r="O13" s="6" t="s">
        <v>54</v>
      </c>
    </row>
    <row r="14" spans="1:15" ht="35.25" thickBot="1">
      <c r="A14" s="13" t="s">
        <v>12</v>
      </c>
      <c r="B14" s="6" t="s">
        <v>13</v>
      </c>
      <c r="C14" s="6" t="s">
        <v>4</v>
      </c>
      <c r="D14" s="6">
        <f>E10-D11</f>
        <v>114</v>
      </c>
      <c r="E14" s="87">
        <f t="shared" ref="E14:I14" si="0">F10-E11</f>
        <v>115</v>
      </c>
      <c r="F14" s="87">
        <f t="shared" si="0"/>
        <v>78</v>
      </c>
      <c r="G14" s="87">
        <f t="shared" si="0"/>
        <v>71</v>
      </c>
      <c r="H14" s="87">
        <f t="shared" si="0"/>
        <v>112</v>
      </c>
      <c r="I14" s="87">
        <f t="shared" si="0"/>
        <v>99</v>
      </c>
      <c r="J14" s="87">
        <f>K10-J11</f>
        <v>41</v>
      </c>
      <c r="K14" s="98">
        <f>L10-K11</f>
        <v>94</v>
      </c>
      <c r="L14" s="114">
        <f>M10-L11</f>
        <v>63</v>
      </c>
      <c r="M14" s="87"/>
      <c r="N14" s="6" t="s">
        <v>160</v>
      </c>
      <c r="O14" s="6" t="s">
        <v>55</v>
      </c>
    </row>
    <row r="15" spans="1:15" ht="23.25">
      <c r="A15" s="124" t="s">
        <v>56</v>
      </c>
      <c r="B15" s="3" t="s">
        <v>15</v>
      </c>
      <c r="C15" s="4">
        <v>2725</v>
      </c>
      <c r="D15" s="4">
        <v>2577</v>
      </c>
      <c r="E15" s="4">
        <v>2644</v>
      </c>
      <c r="F15" s="4">
        <v>2629</v>
      </c>
      <c r="G15" s="4">
        <v>2632</v>
      </c>
      <c r="H15" s="90">
        <v>2389</v>
      </c>
      <c r="I15" s="90">
        <v>2621</v>
      </c>
      <c r="J15" s="100">
        <v>2511</v>
      </c>
      <c r="K15" s="99">
        <v>2737</v>
      </c>
      <c r="L15" s="116">
        <v>2767</v>
      </c>
      <c r="M15" s="88"/>
      <c r="N15" s="3" t="s">
        <v>122</v>
      </c>
      <c r="O15" s="3" t="s">
        <v>169</v>
      </c>
    </row>
    <row r="16" spans="1:15" ht="23.25">
      <c r="A16" s="126"/>
      <c r="B16" s="3" t="s">
        <v>16</v>
      </c>
      <c r="C16" s="76">
        <v>4062.2</v>
      </c>
      <c r="D16" s="76">
        <v>2473.1999999999998</v>
      </c>
      <c r="E16" s="76">
        <v>2599.9</v>
      </c>
      <c r="F16" s="76">
        <v>2241.9</v>
      </c>
      <c r="G16" s="4">
        <v>1866</v>
      </c>
      <c r="H16" s="90">
        <v>1621</v>
      </c>
      <c r="I16" s="90">
        <v>2003</v>
      </c>
      <c r="J16" s="100">
        <v>1445</v>
      </c>
      <c r="K16" s="99">
        <v>2783</v>
      </c>
      <c r="L16" s="116">
        <v>2324</v>
      </c>
      <c r="M16" s="88"/>
      <c r="N16" s="3" t="s">
        <v>161</v>
      </c>
      <c r="O16" s="3" t="s">
        <v>57</v>
      </c>
    </row>
    <row r="17" spans="1:15" ht="35.25" thickBot="1">
      <c r="A17" s="125"/>
      <c r="B17" s="6" t="s">
        <v>18</v>
      </c>
      <c r="C17" s="6">
        <v>1.49</v>
      </c>
      <c r="D17" s="6">
        <v>0.96</v>
      </c>
      <c r="E17" s="6">
        <v>0.98</v>
      </c>
      <c r="F17" s="6">
        <v>0.85</v>
      </c>
      <c r="G17" s="6">
        <v>0.71</v>
      </c>
      <c r="H17" s="51">
        <f>H16/H15</f>
        <v>0.67852658015906242</v>
      </c>
      <c r="I17" s="51">
        <f>I16/I15</f>
        <v>0.76421213277375044</v>
      </c>
      <c r="J17" s="51">
        <f>J16/J15</f>
        <v>0.57546794105933896</v>
      </c>
      <c r="K17" s="51">
        <f t="shared" ref="K17:L17" si="1">K16/K15</f>
        <v>1.0168067226890756</v>
      </c>
      <c r="L17" s="51">
        <f t="shared" si="1"/>
        <v>0.83989880737260569</v>
      </c>
      <c r="M17" s="87"/>
      <c r="N17" s="6" t="s">
        <v>162</v>
      </c>
      <c r="O17" s="6" t="s">
        <v>58</v>
      </c>
    </row>
    <row r="19" spans="1:15">
      <c r="A19" s="23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M17" sqref="M17"/>
    </sheetView>
  </sheetViews>
  <sheetFormatPr defaultRowHeight="14.25"/>
  <cols>
    <col min="8" max="8" width="11.46484375" bestFit="1" customWidth="1"/>
    <col min="13" max="13" width="9.19921875" bestFit="1" customWidth="1"/>
  </cols>
  <sheetData>
    <row r="1" spans="1:15">
      <c r="A1" s="1" t="s">
        <v>107</v>
      </c>
    </row>
    <row r="2" spans="1:15">
      <c r="A2" s="22"/>
    </row>
    <row r="3" spans="1:15" ht="14.65" thickBot="1">
      <c r="A3" s="22"/>
    </row>
    <row r="4" spans="1:15" ht="15" thickTop="1" thickBot="1">
      <c r="A4" s="8"/>
      <c r="B4" s="9"/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10">
        <v>2017</v>
      </c>
      <c r="I4" s="10">
        <v>2018</v>
      </c>
      <c r="J4" s="10">
        <v>2019</v>
      </c>
      <c r="K4" s="10">
        <v>2020</v>
      </c>
      <c r="L4" s="10">
        <v>2021</v>
      </c>
      <c r="M4" s="10">
        <v>2022</v>
      </c>
      <c r="N4" s="10" t="s">
        <v>49</v>
      </c>
      <c r="O4" s="10" t="s">
        <v>50</v>
      </c>
    </row>
    <row r="5" spans="1:15" ht="23.25" customHeight="1">
      <c r="A5" s="124" t="s">
        <v>0</v>
      </c>
      <c r="B5" s="3" t="s">
        <v>1</v>
      </c>
      <c r="C5" s="76">
        <v>2736.5</v>
      </c>
      <c r="D5" s="76">
        <v>2736.2</v>
      </c>
      <c r="E5" s="76">
        <v>2735.8</v>
      </c>
      <c r="F5" s="76">
        <v>2736</v>
      </c>
      <c r="G5" s="76">
        <v>2734.6</v>
      </c>
      <c r="H5" s="76">
        <v>2735.4</v>
      </c>
      <c r="I5" s="76">
        <v>2734.6</v>
      </c>
      <c r="J5" s="76">
        <v>2735.49</v>
      </c>
      <c r="K5" s="76">
        <v>2733.4</v>
      </c>
      <c r="L5" s="76">
        <v>2733.6</v>
      </c>
      <c r="M5" s="89"/>
      <c r="N5" s="76">
        <v>2733.4</v>
      </c>
      <c r="O5" s="76">
        <v>2736.5</v>
      </c>
    </row>
    <row r="6" spans="1:15" ht="23.65" thickBot="1">
      <c r="A6" s="125"/>
      <c r="B6" s="6" t="s">
        <v>2</v>
      </c>
      <c r="C6" s="12">
        <v>41137</v>
      </c>
      <c r="D6" s="12">
        <v>41512</v>
      </c>
      <c r="E6" s="12">
        <v>41873</v>
      </c>
      <c r="F6" s="12">
        <v>42248</v>
      </c>
      <c r="G6" s="12">
        <v>42611</v>
      </c>
      <c r="H6" s="6" t="s">
        <v>59</v>
      </c>
      <c r="I6" s="12">
        <v>43331</v>
      </c>
      <c r="J6" s="12">
        <v>43685</v>
      </c>
      <c r="K6" s="12">
        <v>44082</v>
      </c>
      <c r="L6" s="12">
        <v>44442</v>
      </c>
      <c r="M6" s="12"/>
      <c r="N6" s="6">
        <v>2020</v>
      </c>
      <c r="O6" s="6">
        <v>2012</v>
      </c>
    </row>
    <row r="7" spans="1:15" ht="32.25" customHeight="1">
      <c r="A7" s="124" t="s">
        <v>3</v>
      </c>
      <c r="B7" s="3" t="s">
        <v>1</v>
      </c>
      <c r="C7" s="3" t="s">
        <v>4</v>
      </c>
      <c r="D7" s="76">
        <v>2743</v>
      </c>
      <c r="E7" s="76">
        <v>2742.9</v>
      </c>
      <c r="F7" s="76">
        <v>2742.8</v>
      </c>
      <c r="G7" s="76">
        <v>2742.4</v>
      </c>
      <c r="H7" s="76">
        <v>2741.7</v>
      </c>
      <c r="I7" s="76">
        <v>2741.4</v>
      </c>
      <c r="J7" s="76">
        <v>2741.37</v>
      </c>
      <c r="K7" s="76">
        <v>2742</v>
      </c>
      <c r="L7" s="76">
        <v>2740.5</v>
      </c>
      <c r="M7" s="89"/>
      <c r="N7" s="76">
        <v>2740.5</v>
      </c>
      <c r="O7" s="76">
        <v>2743</v>
      </c>
    </row>
    <row r="8" spans="1:15" ht="14.65" thickBot="1">
      <c r="A8" s="125"/>
      <c r="B8" s="6" t="s">
        <v>2</v>
      </c>
      <c r="C8" s="6" t="s">
        <v>4</v>
      </c>
      <c r="D8" s="12">
        <v>41445</v>
      </c>
      <c r="E8" s="12">
        <v>41724</v>
      </c>
      <c r="F8" s="12">
        <v>42174</v>
      </c>
      <c r="G8" s="12">
        <v>42529</v>
      </c>
      <c r="H8" s="12">
        <v>42913</v>
      </c>
      <c r="I8" s="12">
        <v>43207</v>
      </c>
      <c r="J8" s="12">
        <v>43637</v>
      </c>
      <c r="K8" s="12">
        <v>43974</v>
      </c>
      <c r="L8" s="12">
        <v>44352</v>
      </c>
      <c r="M8" s="12"/>
      <c r="N8" s="6">
        <v>2021</v>
      </c>
      <c r="O8" s="6">
        <v>2013</v>
      </c>
    </row>
    <row r="9" spans="1:15" ht="23.65" thickBot="1">
      <c r="A9" s="13" t="s">
        <v>5</v>
      </c>
      <c r="B9" s="6" t="s">
        <v>1</v>
      </c>
      <c r="C9" s="6" t="s">
        <v>4</v>
      </c>
      <c r="D9" s="6">
        <v>6.5</v>
      </c>
      <c r="E9" s="6">
        <v>6.7</v>
      </c>
      <c r="F9" s="6">
        <v>7</v>
      </c>
      <c r="G9" s="6">
        <v>6.4</v>
      </c>
      <c r="H9" s="6">
        <v>7.2</v>
      </c>
      <c r="I9" s="77">
        <f>I7-H5</f>
        <v>6</v>
      </c>
      <c r="J9" s="77">
        <f>J7-I5</f>
        <v>6.7699999999999818</v>
      </c>
      <c r="K9" s="77">
        <f>K7-J5</f>
        <v>6.5100000000002183</v>
      </c>
      <c r="L9" s="77">
        <f>L7-K5</f>
        <v>7.0999999999999091</v>
      </c>
      <c r="M9" s="77"/>
      <c r="N9" s="6" t="s">
        <v>130</v>
      </c>
      <c r="O9" s="6" t="s">
        <v>60</v>
      </c>
    </row>
    <row r="10" spans="1:15" ht="58.5" thickBot="1">
      <c r="A10" s="13" t="s">
        <v>6</v>
      </c>
      <c r="B10" s="6" t="s">
        <v>1</v>
      </c>
      <c r="C10" s="6" t="s">
        <v>4</v>
      </c>
      <c r="D10" s="6" t="s">
        <v>4</v>
      </c>
      <c r="E10" s="6">
        <v>-0.1</v>
      </c>
      <c r="F10" s="6">
        <v>-0.1</v>
      </c>
      <c r="G10" s="6">
        <v>-0.4</v>
      </c>
      <c r="H10" s="6">
        <v>-0.7</v>
      </c>
      <c r="I10" s="77">
        <f>I7-H7</f>
        <v>-0.29999999999972715</v>
      </c>
      <c r="J10" s="77">
        <f>J7-I7</f>
        <v>-3.0000000000200089E-2</v>
      </c>
      <c r="K10" s="77">
        <f>K7-J7</f>
        <v>0.63000000000010914</v>
      </c>
      <c r="L10" s="77">
        <f>L7-K7</f>
        <v>-1.5</v>
      </c>
      <c r="M10" s="77"/>
      <c r="N10" s="84" t="s">
        <v>165</v>
      </c>
      <c r="O10" s="6" t="s">
        <v>150</v>
      </c>
    </row>
    <row r="11" spans="1:15">
      <c r="A11" s="124" t="s">
        <v>7</v>
      </c>
      <c r="B11" s="3" t="s">
        <v>8</v>
      </c>
      <c r="C11" s="3" t="s">
        <v>4</v>
      </c>
      <c r="D11" s="14">
        <v>41146</v>
      </c>
      <c r="E11" s="14">
        <v>41528</v>
      </c>
      <c r="F11" s="14">
        <v>41873</v>
      </c>
      <c r="G11" s="14">
        <v>42252</v>
      </c>
      <c r="H11" s="14">
        <v>42615</v>
      </c>
      <c r="I11" s="55">
        <v>42992</v>
      </c>
      <c r="J11" s="74">
        <v>43331</v>
      </c>
      <c r="K11" s="91">
        <v>43685</v>
      </c>
      <c r="L11" s="78">
        <v>44082</v>
      </c>
      <c r="M11" s="78">
        <v>44456</v>
      </c>
      <c r="N11" s="3"/>
      <c r="O11" s="3"/>
    </row>
    <row r="12" spans="1:15">
      <c r="A12" s="126"/>
      <c r="B12" s="3" t="s">
        <v>9</v>
      </c>
      <c r="C12" s="3" t="s">
        <v>4</v>
      </c>
      <c r="D12" s="14">
        <v>41445</v>
      </c>
      <c r="E12" s="14">
        <v>41729</v>
      </c>
      <c r="F12" s="14">
        <v>42180</v>
      </c>
      <c r="G12" s="14">
        <v>42530</v>
      </c>
      <c r="H12" s="14">
        <v>42925</v>
      </c>
      <c r="I12" s="55">
        <v>43258</v>
      </c>
      <c r="J12" s="74">
        <v>43642</v>
      </c>
      <c r="K12" s="101">
        <v>43988</v>
      </c>
      <c r="L12" s="115">
        <v>44353</v>
      </c>
      <c r="M12" s="91"/>
      <c r="N12" s="3"/>
      <c r="O12" s="3"/>
    </row>
    <row r="13" spans="1:15" ht="23.65" thickBot="1">
      <c r="A13" s="125"/>
      <c r="B13" s="6" t="s">
        <v>10</v>
      </c>
      <c r="C13" s="6" t="s">
        <v>4</v>
      </c>
      <c r="D13" s="87">
        <f t="shared" ref="D13:H13" si="0">D12-D11</f>
        <v>299</v>
      </c>
      <c r="E13" s="87">
        <f t="shared" si="0"/>
        <v>201</v>
      </c>
      <c r="F13" s="87">
        <f t="shared" si="0"/>
        <v>307</v>
      </c>
      <c r="G13" s="87">
        <f t="shared" si="0"/>
        <v>278</v>
      </c>
      <c r="H13" s="87">
        <f t="shared" si="0"/>
        <v>310</v>
      </c>
      <c r="I13" s="54">
        <f>I12-I11</f>
        <v>266</v>
      </c>
      <c r="J13" s="87">
        <f>J12-J11</f>
        <v>311</v>
      </c>
      <c r="K13" s="98">
        <f>K12-K11</f>
        <v>303</v>
      </c>
      <c r="L13" s="114">
        <f>L12-L11</f>
        <v>271</v>
      </c>
      <c r="M13" s="87"/>
      <c r="N13" s="6" t="s">
        <v>145</v>
      </c>
      <c r="O13" s="6" t="s">
        <v>139</v>
      </c>
    </row>
    <row r="14" spans="1:15" ht="46.9" thickBot="1">
      <c r="A14" s="13" t="s">
        <v>11</v>
      </c>
      <c r="B14" s="6" t="s">
        <v>10</v>
      </c>
      <c r="C14" s="6" t="s">
        <v>4</v>
      </c>
      <c r="D14" s="6">
        <v>23.1</v>
      </c>
      <c r="E14" s="6">
        <v>0</v>
      </c>
      <c r="F14" s="6">
        <v>5.4</v>
      </c>
      <c r="G14" s="6">
        <v>5.7</v>
      </c>
      <c r="H14" s="6">
        <v>3</v>
      </c>
      <c r="I14" s="54">
        <v>0</v>
      </c>
      <c r="J14" s="72">
        <v>4</v>
      </c>
      <c r="K14" s="98">
        <v>0</v>
      </c>
      <c r="L14" s="114">
        <v>3</v>
      </c>
      <c r="M14" s="87"/>
      <c r="N14" s="6" t="s">
        <v>151</v>
      </c>
      <c r="O14" s="6" t="s">
        <v>61</v>
      </c>
    </row>
    <row r="15" spans="1:15" ht="20.25" customHeight="1">
      <c r="A15" s="124" t="s">
        <v>12</v>
      </c>
      <c r="B15" s="129" t="s">
        <v>13</v>
      </c>
      <c r="C15" s="129" t="s">
        <v>4</v>
      </c>
      <c r="D15" s="129">
        <f t="shared" ref="D15:H15" si="1">E11-D12</f>
        <v>83</v>
      </c>
      <c r="E15" s="129">
        <f t="shared" si="1"/>
        <v>144</v>
      </c>
      <c r="F15" s="129">
        <f t="shared" si="1"/>
        <v>72</v>
      </c>
      <c r="G15" s="129">
        <f t="shared" si="1"/>
        <v>85</v>
      </c>
      <c r="H15" s="129">
        <f t="shared" si="1"/>
        <v>67</v>
      </c>
      <c r="I15" s="129">
        <f>J11-I12</f>
        <v>73</v>
      </c>
      <c r="J15" s="129">
        <f>K11-J12</f>
        <v>43</v>
      </c>
      <c r="K15" s="129">
        <f>L11-K12</f>
        <v>94</v>
      </c>
      <c r="L15" s="129">
        <f>M11-L12</f>
        <v>103</v>
      </c>
      <c r="M15" s="129"/>
      <c r="N15" s="129" t="s">
        <v>144</v>
      </c>
      <c r="O15" s="129" t="s">
        <v>62</v>
      </c>
    </row>
    <row r="16" spans="1:15" ht="14.65" thickBot="1">
      <c r="A16" s="125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5" ht="23.25">
      <c r="A17" s="124" t="s">
        <v>56</v>
      </c>
      <c r="B17" s="3" t="s">
        <v>15</v>
      </c>
      <c r="C17" s="4">
        <v>3716</v>
      </c>
      <c r="D17" s="4">
        <v>3573</v>
      </c>
      <c r="E17" s="4">
        <v>3674</v>
      </c>
      <c r="F17" s="4">
        <v>3682</v>
      </c>
      <c r="G17" s="4">
        <v>3674</v>
      </c>
      <c r="H17" s="90">
        <v>3622</v>
      </c>
      <c r="I17" s="90">
        <v>3946</v>
      </c>
      <c r="J17" s="100">
        <v>3948</v>
      </c>
      <c r="K17" s="99">
        <v>3953</v>
      </c>
      <c r="L17" s="116">
        <v>3953</v>
      </c>
      <c r="M17" s="88"/>
      <c r="N17" s="3" t="s">
        <v>63</v>
      </c>
      <c r="O17" s="3" t="s">
        <v>170</v>
      </c>
    </row>
    <row r="18" spans="1:15" ht="23.25">
      <c r="A18" s="126"/>
      <c r="B18" s="3" t="s">
        <v>16</v>
      </c>
      <c r="C18" s="5">
        <v>5470.5</v>
      </c>
      <c r="D18" s="5">
        <v>2874.1</v>
      </c>
      <c r="E18" s="5">
        <v>3135.7</v>
      </c>
      <c r="F18" s="5">
        <v>2715</v>
      </c>
      <c r="G18" s="4">
        <v>3130</v>
      </c>
      <c r="H18" s="90">
        <v>2196</v>
      </c>
      <c r="I18" s="90">
        <v>2657</v>
      </c>
      <c r="J18" s="100">
        <v>1674</v>
      </c>
      <c r="K18" s="99">
        <v>3948</v>
      </c>
      <c r="L18" s="116">
        <v>2710</v>
      </c>
      <c r="M18" s="88"/>
      <c r="N18" s="3" t="s">
        <v>152</v>
      </c>
      <c r="O18" s="3" t="s">
        <v>64</v>
      </c>
    </row>
    <row r="19" spans="1:15" ht="35.25" thickBot="1">
      <c r="A19" s="125"/>
      <c r="B19" s="6" t="s">
        <v>18</v>
      </c>
      <c r="C19" s="6">
        <v>1.47</v>
      </c>
      <c r="D19" s="6">
        <v>0.8</v>
      </c>
      <c r="E19" s="6">
        <v>0.85</v>
      </c>
      <c r="F19" s="6">
        <v>0.74</v>
      </c>
      <c r="G19" s="6">
        <v>0.85</v>
      </c>
      <c r="H19" s="51">
        <f>H18/H17</f>
        <v>0.60629486471562677</v>
      </c>
      <c r="I19" s="51">
        <f>I18/I17</f>
        <v>0.67334009123162697</v>
      </c>
      <c r="J19" s="51">
        <f>J18/J17</f>
        <v>0.42401215805471126</v>
      </c>
      <c r="K19" s="51">
        <f t="shared" ref="K19:L19" si="2">K18/K17</f>
        <v>0.99873513786997214</v>
      </c>
      <c r="L19" s="51">
        <f t="shared" si="2"/>
        <v>0.68555527447508224</v>
      </c>
      <c r="M19" s="87"/>
      <c r="N19" s="6" t="s">
        <v>153</v>
      </c>
      <c r="O19" s="6" t="s">
        <v>65</v>
      </c>
    </row>
  </sheetData>
  <mergeCells count="19">
    <mergeCell ref="A5:A6"/>
    <mergeCell ref="A7:A8"/>
    <mergeCell ref="A11:A13"/>
    <mergeCell ref="A15:A16"/>
    <mergeCell ref="B15:B16"/>
    <mergeCell ref="O15:O16"/>
    <mergeCell ref="A17:A19"/>
    <mergeCell ref="D15:D16"/>
    <mergeCell ref="E15:E16"/>
    <mergeCell ref="F15:F16"/>
    <mergeCell ref="G15:G16"/>
    <mergeCell ref="H15:H16"/>
    <mergeCell ref="N15:N16"/>
    <mergeCell ref="C15:C16"/>
    <mergeCell ref="I15:I16"/>
    <mergeCell ref="J15:J16"/>
    <mergeCell ref="M15:M16"/>
    <mergeCell ref="K15:K16"/>
    <mergeCell ref="L15:L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E11" sqref="E11"/>
    </sheetView>
  </sheetViews>
  <sheetFormatPr defaultRowHeight="14.25"/>
  <cols>
    <col min="8" max="8" width="11.46484375" bestFit="1" customWidth="1"/>
  </cols>
  <sheetData>
    <row r="1" spans="1:14" ht="15">
      <c r="A1" s="1" t="s">
        <v>108</v>
      </c>
    </row>
    <row r="2" spans="1:14">
      <c r="A2" s="22"/>
    </row>
    <row r="3" spans="1:14" ht="14.65" thickBot="1">
      <c r="A3" s="22"/>
    </row>
    <row r="4" spans="1:14" ht="15" thickTop="1" thickBot="1">
      <c r="A4" s="8"/>
      <c r="B4" s="9"/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10">
        <v>2017</v>
      </c>
      <c r="I4" s="10">
        <v>2018</v>
      </c>
      <c r="J4" s="10">
        <v>2019</v>
      </c>
      <c r="K4" s="10">
        <v>2020</v>
      </c>
      <c r="L4" s="10">
        <v>2021</v>
      </c>
      <c r="M4" s="10" t="s">
        <v>49</v>
      </c>
      <c r="N4" s="10" t="s">
        <v>50</v>
      </c>
    </row>
    <row r="5" spans="1:14" ht="23.25">
      <c r="A5" s="124" t="s">
        <v>56</v>
      </c>
      <c r="B5" s="3" t="s">
        <v>15</v>
      </c>
      <c r="C5" s="4">
        <v>1237</v>
      </c>
      <c r="D5" s="4">
        <v>1237</v>
      </c>
      <c r="E5" s="4">
        <v>1225</v>
      </c>
      <c r="F5" s="4">
        <v>1238</v>
      </c>
      <c r="G5" s="4">
        <v>1234</v>
      </c>
      <c r="H5" s="90">
        <v>1232</v>
      </c>
      <c r="I5" s="90">
        <v>1236</v>
      </c>
      <c r="J5" s="100">
        <v>1236</v>
      </c>
      <c r="K5" s="117">
        <v>1236</v>
      </c>
      <c r="L5" s="88">
        <v>1242</v>
      </c>
      <c r="M5" s="3" t="s">
        <v>66</v>
      </c>
      <c r="N5" s="3" t="s">
        <v>67</v>
      </c>
    </row>
    <row r="6" spans="1:14" ht="23.25">
      <c r="A6" s="126"/>
      <c r="B6" s="3" t="s">
        <v>16</v>
      </c>
      <c r="C6" s="5">
        <v>1889.6</v>
      </c>
      <c r="D6" s="5">
        <v>1086.2</v>
      </c>
      <c r="E6" s="5">
        <v>1166.8</v>
      </c>
      <c r="F6" s="3">
        <v>976.8</v>
      </c>
      <c r="G6" s="4">
        <v>1210</v>
      </c>
      <c r="H6" s="3">
        <v>887</v>
      </c>
      <c r="I6" s="53">
        <v>877</v>
      </c>
      <c r="J6" s="99">
        <v>670</v>
      </c>
      <c r="K6" s="116">
        <v>1351</v>
      </c>
      <c r="L6" s="88">
        <v>1143</v>
      </c>
      <c r="M6" s="3" t="s">
        <v>146</v>
      </c>
      <c r="N6" s="3" t="s">
        <v>68</v>
      </c>
    </row>
    <row r="7" spans="1:14" ht="34.9">
      <c r="A7" s="126"/>
      <c r="B7" s="3" t="s">
        <v>17</v>
      </c>
      <c r="C7" s="5">
        <v>1869</v>
      </c>
      <c r="D7" s="5">
        <v>1065</v>
      </c>
      <c r="E7" s="5">
        <v>1146</v>
      </c>
      <c r="F7" s="3">
        <v>957</v>
      </c>
      <c r="G7" s="49">
        <v>1184</v>
      </c>
      <c r="H7" s="3">
        <v>860</v>
      </c>
      <c r="I7" s="53">
        <v>846</v>
      </c>
      <c r="J7" s="99">
        <v>640</v>
      </c>
      <c r="K7" s="116">
        <v>1321</v>
      </c>
      <c r="L7" s="88">
        <v>1113</v>
      </c>
      <c r="M7" s="3" t="s">
        <v>147</v>
      </c>
      <c r="N7" s="3" t="s">
        <v>69</v>
      </c>
    </row>
    <row r="8" spans="1:14" ht="35.25" thickBot="1">
      <c r="A8" s="125"/>
      <c r="B8" s="6" t="s">
        <v>18</v>
      </c>
      <c r="C8" s="6">
        <v>1.51</v>
      </c>
      <c r="D8" s="6">
        <v>0.86</v>
      </c>
      <c r="E8" s="6">
        <v>0.94</v>
      </c>
      <c r="F8" s="6">
        <v>0.77</v>
      </c>
      <c r="G8" s="6">
        <v>0.96</v>
      </c>
      <c r="H8" s="51">
        <f>H7/H5</f>
        <v>0.69805194805194803</v>
      </c>
      <c r="I8" s="51">
        <f>I7/I5</f>
        <v>0.68446601941747576</v>
      </c>
      <c r="J8" s="51">
        <f>J7/J5</f>
        <v>0.51779935275080902</v>
      </c>
      <c r="K8" s="51">
        <f t="shared" ref="K8:L8" si="0">K7/K5</f>
        <v>1.0687702265372168</v>
      </c>
      <c r="L8" s="51">
        <f t="shared" si="0"/>
        <v>0.89613526570048307</v>
      </c>
      <c r="M8" s="6" t="s">
        <v>148</v>
      </c>
      <c r="N8" s="6" t="s">
        <v>70</v>
      </c>
    </row>
    <row r="9" spans="1:14" ht="15">
      <c r="A9" s="7" t="s">
        <v>71</v>
      </c>
    </row>
    <row r="11" spans="1:14">
      <c r="A11" s="16"/>
    </row>
  </sheetData>
  <mergeCells count="1">
    <mergeCell ref="A5:A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I15" sqref="I15"/>
    </sheetView>
  </sheetViews>
  <sheetFormatPr defaultRowHeight="14.25"/>
  <cols>
    <col min="4" max="4" width="10.46484375" bestFit="1" customWidth="1"/>
    <col min="6" max="6" width="9.53125" bestFit="1" customWidth="1"/>
    <col min="7" max="7" width="9.53125" customWidth="1"/>
    <col min="8" max="8" width="9.53125" bestFit="1" customWidth="1"/>
  </cols>
  <sheetData>
    <row r="1" spans="1:9">
      <c r="A1" s="1" t="s">
        <v>109</v>
      </c>
    </row>
    <row r="2" spans="1:9" ht="14.65" thickBot="1">
      <c r="A2" s="1"/>
    </row>
    <row r="3" spans="1:9" ht="15" thickTop="1" thickBot="1">
      <c r="A3" s="17"/>
      <c r="B3" s="10"/>
      <c r="C3" s="10">
        <v>2016</v>
      </c>
      <c r="D3" s="10">
        <v>2017</v>
      </c>
      <c r="E3" s="10">
        <v>2018</v>
      </c>
      <c r="F3" s="10">
        <v>2019</v>
      </c>
      <c r="G3" s="10">
        <v>2020</v>
      </c>
      <c r="H3" s="10">
        <v>2021</v>
      </c>
      <c r="I3" s="10">
        <v>2022</v>
      </c>
    </row>
    <row r="4" spans="1:9" ht="32.25" customHeight="1">
      <c r="A4" s="124" t="s">
        <v>0</v>
      </c>
      <c r="B4" s="3" t="s">
        <v>1</v>
      </c>
      <c r="C4" s="3" t="s">
        <v>4</v>
      </c>
      <c r="D4" s="3" t="s">
        <v>4</v>
      </c>
      <c r="E4" s="73" t="s">
        <v>4</v>
      </c>
      <c r="F4" s="105">
        <v>3581.29</v>
      </c>
      <c r="G4" s="105">
        <v>3577.7</v>
      </c>
      <c r="H4" s="105">
        <v>3576.5</v>
      </c>
      <c r="I4" s="105"/>
    </row>
    <row r="5" spans="1:9" ht="14.65" thickBot="1">
      <c r="A5" s="125"/>
      <c r="B5" s="6" t="s">
        <v>2</v>
      </c>
      <c r="C5" s="6" t="s">
        <v>4</v>
      </c>
      <c r="D5" s="6" t="s">
        <v>4</v>
      </c>
      <c r="E5" s="72" t="s">
        <v>4</v>
      </c>
      <c r="F5" s="95">
        <v>43680</v>
      </c>
      <c r="G5" s="95">
        <v>44065</v>
      </c>
      <c r="H5" s="95">
        <v>44442</v>
      </c>
      <c r="I5" s="95"/>
    </row>
    <row r="6" spans="1:9" ht="32.25" customHeight="1">
      <c r="A6" s="124" t="s">
        <v>3</v>
      </c>
      <c r="B6" s="3" t="s">
        <v>1</v>
      </c>
      <c r="C6" s="3" t="s">
        <v>4</v>
      </c>
      <c r="D6" s="3" t="s">
        <v>4</v>
      </c>
      <c r="E6" s="73" t="s">
        <v>4</v>
      </c>
      <c r="F6" s="105">
        <v>3621.27</v>
      </c>
      <c r="G6" s="105">
        <v>3621.6</v>
      </c>
      <c r="H6" s="105">
        <v>3618</v>
      </c>
      <c r="I6" s="105"/>
    </row>
    <row r="7" spans="1:9" ht="14.65" thickBot="1">
      <c r="A7" s="125"/>
      <c r="B7" s="6" t="s">
        <v>2</v>
      </c>
      <c r="C7" s="6" t="s">
        <v>4</v>
      </c>
      <c r="D7" s="6" t="s">
        <v>4</v>
      </c>
      <c r="E7" s="72" t="s">
        <v>4</v>
      </c>
      <c r="F7" s="95">
        <v>43637</v>
      </c>
      <c r="G7" s="95">
        <v>43933</v>
      </c>
      <c r="H7" s="95">
        <v>44308</v>
      </c>
      <c r="I7" s="95"/>
    </row>
    <row r="8" spans="1:9" ht="23.65" thickBot="1">
      <c r="A8" s="13" t="s">
        <v>5</v>
      </c>
      <c r="B8" s="6" t="s">
        <v>1</v>
      </c>
      <c r="C8" s="6" t="s">
        <v>4</v>
      </c>
      <c r="D8" s="6" t="s">
        <v>4</v>
      </c>
      <c r="E8" s="72" t="s">
        <v>4</v>
      </c>
      <c r="F8" s="96" t="s">
        <v>4</v>
      </c>
      <c r="G8" s="106">
        <f>G6-F4</f>
        <v>40.309999999999945</v>
      </c>
      <c r="H8" s="106">
        <f>H6-G4</f>
        <v>40.300000000000182</v>
      </c>
      <c r="I8" s="96"/>
    </row>
    <row r="9" spans="1:9" ht="58.5" thickBot="1">
      <c r="A9" s="13" t="s">
        <v>6</v>
      </c>
      <c r="B9" s="6" t="s">
        <v>1</v>
      </c>
      <c r="C9" s="6" t="s">
        <v>4</v>
      </c>
      <c r="D9" s="6" t="s">
        <v>4</v>
      </c>
      <c r="E9" s="72" t="s">
        <v>4</v>
      </c>
      <c r="F9" s="96" t="s">
        <v>4</v>
      </c>
      <c r="G9" s="106">
        <f>G6-F6</f>
        <v>0.32999999999992724</v>
      </c>
      <c r="H9" s="106">
        <f>H6-G6</f>
        <v>-3.5999999999999091</v>
      </c>
      <c r="I9" s="96"/>
    </row>
    <row r="10" spans="1:9">
      <c r="A10" s="124" t="s">
        <v>7</v>
      </c>
      <c r="B10" s="3" t="s">
        <v>8</v>
      </c>
      <c r="C10" s="3" t="s">
        <v>4</v>
      </c>
      <c r="D10" s="3" t="s">
        <v>4</v>
      </c>
      <c r="E10" s="73" t="s">
        <v>4</v>
      </c>
      <c r="F10" s="88" t="s">
        <v>4</v>
      </c>
      <c r="G10" s="101">
        <v>43736</v>
      </c>
      <c r="H10" s="101">
        <v>44080</v>
      </c>
      <c r="I10" s="115">
        <v>44442</v>
      </c>
    </row>
    <row r="11" spans="1:9">
      <c r="A11" s="126"/>
      <c r="B11" s="3" t="s">
        <v>9</v>
      </c>
      <c r="C11" s="3" t="s">
        <v>4</v>
      </c>
      <c r="D11" s="3" t="s">
        <v>4</v>
      </c>
      <c r="E11" s="73" t="s">
        <v>4</v>
      </c>
      <c r="F11" s="78">
        <v>43640</v>
      </c>
      <c r="G11" s="78">
        <v>43941</v>
      </c>
      <c r="H11" s="78">
        <v>44318</v>
      </c>
      <c r="I11" s="78"/>
    </row>
    <row r="12" spans="1:9" ht="23.65" thickBot="1">
      <c r="A12" s="125"/>
      <c r="B12" s="6" t="s">
        <v>10</v>
      </c>
      <c r="C12" s="6" t="s">
        <v>4</v>
      </c>
      <c r="D12" s="6" t="s">
        <v>4</v>
      </c>
      <c r="E12" s="72" t="s">
        <v>4</v>
      </c>
      <c r="F12" s="87" t="s">
        <v>4</v>
      </c>
      <c r="G12" s="98">
        <f>G11-G10</f>
        <v>205</v>
      </c>
      <c r="H12" s="114">
        <f>H11-H10</f>
        <v>238</v>
      </c>
      <c r="I12" s="114"/>
    </row>
    <row r="13" spans="1:9" ht="46.9" thickBot="1">
      <c r="A13" s="13" t="s">
        <v>11</v>
      </c>
      <c r="B13" s="6" t="s">
        <v>10</v>
      </c>
      <c r="C13" s="6" t="s">
        <v>4</v>
      </c>
      <c r="D13" s="6" t="s">
        <v>4</v>
      </c>
      <c r="E13" s="72" t="s">
        <v>4</v>
      </c>
      <c r="F13" s="87" t="s">
        <v>4</v>
      </c>
      <c r="G13" s="98">
        <v>0</v>
      </c>
      <c r="H13" s="98">
        <v>12</v>
      </c>
      <c r="I13" s="114"/>
    </row>
    <row r="14" spans="1:9" ht="35.25" thickBot="1">
      <c r="A14" s="13" t="s">
        <v>12</v>
      </c>
      <c r="B14" s="6" t="s">
        <v>13</v>
      </c>
      <c r="C14" s="6" t="s">
        <v>4</v>
      </c>
      <c r="D14" s="6" t="s">
        <v>4</v>
      </c>
      <c r="E14" s="72" t="s">
        <v>4</v>
      </c>
      <c r="F14" s="87">
        <f>G10-F11</f>
        <v>96</v>
      </c>
      <c r="G14" s="98">
        <f>H10-G11</f>
        <v>139</v>
      </c>
      <c r="H14" s="114">
        <f>I10-H11</f>
        <v>124</v>
      </c>
      <c r="I14" s="114"/>
    </row>
    <row r="15" spans="1:9" ht="23.25">
      <c r="A15" s="124" t="s">
        <v>34</v>
      </c>
      <c r="B15" s="3" t="s">
        <v>15</v>
      </c>
      <c r="C15" s="4">
        <v>3735</v>
      </c>
      <c r="D15" s="90">
        <v>4066</v>
      </c>
      <c r="E15" s="90">
        <v>3983</v>
      </c>
      <c r="F15" s="100">
        <v>3983</v>
      </c>
      <c r="G15" s="99">
        <v>3789</v>
      </c>
      <c r="H15" s="116">
        <v>3924</v>
      </c>
      <c r="I15" s="116"/>
    </row>
    <row r="16" spans="1:9" ht="23.25">
      <c r="A16" s="126"/>
      <c r="B16" s="3" t="s">
        <v>72</v>
      </c>
      <c r="C16" s="4">
        <v>3860</v>
      </c>
      <c r="D16" s="90">
        <v>2375</v>
      </c>
      <c r="E16" s="90">
        <v>2232</v>
      </c>
      <c r="F16" s="100">
        <v>2543</v>
      </c>
      <c r="G16" s="99">
        <v>4519</v>
      </c>
      <c r="H16" s="116">
        <v>3567</v>
      </c>
      <c r="I16" s="116"/>
    </row>
    <row r="17" spans="1:9" ht="35.25" thickBot="1">
      <c r="A17" s="125"/>
      <c r="B17" s="6" t="s">
        <v>18</v>
      </c>
      <c r="C17" s="6">
        <v>1.03</v>
      </c>
      <c r="D17" s="51">
        <f>D16/D15</f>
        <v>0.58411214953271029</v>
      </c>
      <c r="E17" s="51">
        <f>E16/E15</f>
        <v>0.56038162189304541</v>
      </c>
      <c r="F17" s="51">
        <f>F16/F15</f>
        <v>0.63846346974642232</v>
      </c>
      <c r="G17" s="51">
        <f t="shared" ref="G17:H17" si="0">G16/G15</f>
        <v>1.192662971760359</v>
      </c>
      <c r="H17" s="51">
        <f t="shared" si="0"/>
        <v>0.90902140672782872</v>
      </c>
      <c r="I17" s="51"/>
    </row>
    <row r="18" spans="1:9" ht="17.649999999999999">
      <c r="A18" s="24" t="s">
        <v>121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4" sqref="C4"/>
    </sheetView>
  </sheetViews>
  <sheetFormatPr defaultRowHeight="14.25"/>
  <cols>
    <col min="1" max="16384" width="9.06640625" style="123"/>
  </cols>
  <sheetData>
    <row r="1" spans="1:3">
      <c r="A1" s="1" t="s">
        <v>172</v>
      </c>
    </row>
    <row r="2" spans="1:3" ht="14.65" thickBot="1">
      <c r="A2" s="1"/>
    </row>
    <row r="3" spans="1:3" ht="15" thickTop="1" thickBot="1">
      <c r="A3" s="17"/>
      <c r="B3" s="10"/>
      <c r="C3" s="10">
        <v>2022</v>
      </c>
    </row>
    <row r="4" spans="1:3" ht="32.25" customHeight="1">
      <c r="A4" s="124" t="s">
        <v>0</v>
      </c>
      <c r="B4" s="121" t="s">
        <v>1</v>
      </c>
      <c r="C4" s="121"/>
    </row>
    <row r="5" spans="1:3" ht="14.65" thickBot="1">
      <c r="A5" s="125"/>
      <c r="B5" s="120" t="s">
        <v>2</v>
      </c>
      <c r="C5" s="120"/>
    </row>
    <row r="6" spans="1:3" ht="32.25" customHeight="1">
      <c r="A6" s="124" t="s">
        <v>3</v>
      </c>
      <c r="B6" s="121" t="s">
        <v>1</v>
      </c>
      <c r="C6" s="121"/>
    </row>
    <row r="7" spans="1:3" ht="14.65" thickBot="1">
      <c r="A7" s="125"/>
      <c r="B7" s="120" t="s">
        <v>2</v>
      </c>
      <c r="C7" s="120"/>
    </row>
    <row r="8" spans="1:3" ht="23.65" thickBot="1">
      <c r="A8" s="119" t="s">
        <v>5</v>
      </c>
      <c r="B8" s="120" t="s">
        <v>1</v>
      </c>
      <c r="C8" s="120"/>
    </row>
    <row r="9" spans="1:3" ht="58.5" thickBot="1">
      <c r="A9" s="119" t="s">
        <v>6</v>
      </c>
      <c r="B9" s="120" t="s">
        <v>1</v>
      </c>
      <c r="C9" s="120"/>
    </row>
    <row r="10" spans="1:3">
      <c r="A10" s="124" t="s">
        <v>7</v>
      </c>
      <c r="B10" s="121" t="s">
        <v>8</v>
      </c>
      <c r="C10" s="121"/>
    </row>
    <row r="11" spans="1:3">
      <c r="A11" s="126"/>
      <c r="B11" s="121" t="s">
        <v>9</v>
      </c>
      <c r="C11" s="121"/>
    </row>
    <row r="12" spans="1:3" ht="23.65" thickBot="1">
      <c r="A12" s="125"/>
      <c r="B12" s="120" t="s">
        <v>10</v>
      </c>
      <c r="C12" s="120"/>
    </row>
    <row r="13" spans="1:3" ht="46.9" thickBot="1">
      <c r="A13" s="119" t="s">
        <v>11</v>
      </c>
      <c r="B13" s="120" t="s">
        <v>10</v>
      </c>
      <c r="C13" s="120"/>
    </row>
    <row r="14" spans="1:3" ht="35.25" thickBot="1">
      <c r="A14" s="119" t="s">
        <v>12</v>
      </c>
      <c r="B14" s="120" t="s">
        <v>13</v>
      </c>
      <c r="C14" s="120"/>
    </row>
    <row r="15" spans="1:3" ht="23.25">
      <c r="A15" s="124" t="s">
        <v>34</v>
      </c>
      <c r="B15" s="121" t="s">
        <v>15</v>
      </c>
      <c r="C15" s="122"/>
    </row>
    <row r="16" spans="1:3" ht="23.25">
      <c r="A16" s="126"/>
      <c r="B16" s="121" t="s">
        <v>72</v>
      </c>
      <c r="C16" s="122"/>
    </row>
    <row r="17" spans="1:3" ht="35.25" thickBot="1">
      <c r="A17" s="125"/>
      <c r="B17" s="120" t="s">
        <v>18</v>
      </c>
      <c r="C17" s="120"/>
    </row>
    <row r="18" spans="1:3" ht="17.649999999999999">
      <c r="A18" s="24" t="s">
        <v>171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Colby IW</vt:lpstr>
      <vt:lpstr>Colby IW - Annual Measurements</vt:lpstr>
      <vt:lpstr>Baalman IW</vt:lpstr>
      <vt:lpstr>Beckman IW</vt:lpstr>
      <vt:lpstr>Moss IW</vt:lpstr>
      <vt:lpstr>Seegmiller IW</vt:lpstr>
      <vt:lpstr>Steiger IW</vt:lpstr>
      <vt:lpstr>Sherman IW</vt:lpstr>
      <vt:lpstr>Sherman 2 IW</vt:lpstr>
      <vt:lpstr>Thomas IW</vt:lpstr>
      <vt:lpstr>TH IW - Annual Measurements</vt:lpstr>
      <vt:lpstr>'TH IW - Annual Measurements'!_Ref285693786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Knobbe, Steven</cp:lastModifiedBy>
  <dcterms:created xsi:type="dcterms:W3CDTF">2018-07-05T17:46:06Z</dcterms:created>
  <dcterms:modified xsi:type="dcterms:W3CDTF">2022-09-22T21:52:52Z</dcterms:modified>
</cp:coreProperties>
</file>